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240" yWindow="45" windowWidth="18960" windowHeight="8205"/>
  </bookViews>
  <sheets>
    <sheet name="RIF PT &amp; Relays" sheetId="8" r:id="rId1"/>
  </sheets>
  <calcPr calcId="124519"/>
</workbook>
</file>

<file path=xl/calcChain.xml><?xml version="1.0" encoding="utf-8"?>
<calcChain xmlns="http://schemas.openxmlformats.org/spreadsheetml/2006/main">
  <c r="F56" i="8"/>
  <c r="G56" s="1"/>
  <c r="F49"/>
  <c r="G49" s="1"/>
  <c r="F50"/>
  <c r="G50" s="1"/>
  <c r="F51"/>
  <c r="G51" s="1"/>
  <c r="F52"/>
  <c r="G52" s="1"/>
  <c r="F53"/>
  <c r="G53" s="1"/>
  <c r="F54"/>
  <c r="G54" s="1"/>
  <c r="F55"/>
  <c r="G55" s="1"/>
  <c r="F48"/>
  <c r="G48" s="1"/>
  <c r="F40"/>
  <c r="G40" s="1"/>
  <c r="F41"/>
  <c r="G41" s="1"/>
  <c r="F42"/>
  <c r="G42" s="1"/>
  <c r="F43"/>
  <c r="G43" s="1"/>
  <c r="F44"/>
  <c r="G44" s="1"/>
  <c r="F39"/>
  <c r="G39" s="1"/>
  <c r="F31"/>
  <c r="G31" s="1"/>
  <c r="F32"/>
  <c r="G32" s="1"/>
  <c r="F33"/>
  <c r="G33" s="1"/>
  <c r="F34"/>
  <c r="G34" s="1"/>
  <c r="F35"/>
  <c r="G35" s="1"/>
  <c r="F36"/>
  <c r="G36" s="1"/>
  <c r="F37"/>
  <c r="G37" s="1"/>
  <c r="F30"/>
  <c r="G30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13"/>
  <c r="G13" s="1"/>
  <c r="F5"/>
  <c r="G5" s="1"/>
  <c r="F6"/>
  <c r="G6" s="1"/>
  <c r="F7"/>
  <c r="G7" s="1"/>
  <c r="F8"/>
  <c r="G8" s="1"/>
  <c r="F9"/>
  <c r="G9" s="1"/>
  <c r="F10"/>
  <c r="G10" s="1"/>
  <c r="F11"/>
  <c r="G11" s="1"/>
  <c r="F4"/>
  <c r="G4" s="1"/>
  <c r="H4" l="1"/>
  <c r="J4"/>
  <c r="H55"/>
  <c r="H53"/>
  <c r="H51"/>
  <c r="H49"/>
  <c r="H44"/>
  <c r="H42"/>
  <c r="H40"/>
  <c r="H37"/>
  <c r="H35"/>
  <c r="H33"/>
  <c r="H31"/>
  <c r="H28"/>
  <c r="H26"/>
  <c r="H24"/>
  <c r="H22"/>
  <c r="H20"/>
  <c r="H18"/>
  <c r="H16"/>
  <c r="H14"/>
  <c r="H11"/>
  <c r="H9"/>
  <c r="H7"/>
  <c r="H5"/>
  <c r="I10"/>
  <c r="I8"/>
  <c r="I6"/>
  <c r="I13"/>
  <c r="I27"/>
  <c r="I25"/>
  <c r="I23"/>
  <c r="I21"/>
  <c r="I19"/>
  <c r="I17"/>
  <c r="I15"/>
  <c r="I30"/>
  <c r="I36"/>
  <c r="I34"/>
  <c r="I32"/>
  <c r="I39"/>
  <c r="I43"/>
  <c r="I41"/>
  <c r="I48"/>
  <c r="I54"/>
  <c r="I52"/>
  <c r="I50"/>
  <c r="I56"/>
  <c r="J10"/>
  <c r="J8"/>
  <c r="J6"/>
  <c r="J13"/>
  <c r="J27"/>
  <c r="J25"/>
  <c r="J23"/>
  <c r="J21"/>
  <c r="J19"/>
  <c r="J17"/>
  <c r="J15"/>
  <c r="J30"/>
  <c r="J36"/>
  <c r="J34"/>
  <c r="J32"/>
  <c r="J39"/>
  <c r="J43"/>
  <c r="J41"/>
  <c r="J48"/>
  <c r="J55"/>
  <c r="J53"/>
  <c r="J51"/>
  <c r="J49"/>
  <c r="K11"/>
  <c r="K9"/>
  <c r="K7"/>
  <c r="K5"/>
  <c r="K28"/>
  <c r="K26"/>
  <c r="K24"/>
  <c r="K22"/>
  <c r="K20"/>
  <c r="K18"/>
  <c r="K16"/>
  <c r="K14"/>
  <c r="K37"/>
  <c r="K35"/>
  <c r="K33"/>
  <c r="K31"/>
  <c r="K44"/>
  <c r="K42"/>
  <c r="K40"/>
  <c r="K56"/>
  <c r="K54"/>
  <c r="K52"/>
  <c r="K50"/>
  <c r="L4"/>
  <c r="L10"/>
  <c r="L8"/>
  <c r="L6"/>
  <c r="L13"/>
  <c r="L27"/>
  <c r="L25"/>
  <c r="L23"/>
  <c r="L21"/>
  <c r="L19"/>
  <c r="L17"/>
  <c r="L15"/>
  <c r="L30"/>
  <c r="L36"/>
  <c r="L34"/>
  <c r="L32"/>
  <c r="L39"/>
  <c r="L43"/>
  <c r="L41"/>
  <c r="L48"/>
  <c r="L55"/>
  <c r="L53"/>
  <c r="L51"/>
  <c r="L49"/>
  <c r="I4"/>
  <c r="H56"/>
  <c r="H54"/>
  <c r="H52"/>
  <c r="H50"/>
  <c r="H48"/>
  <c r="H43"/>
  <c r="H41"/>
  <c r="H39"/>
  <c r="H36"/>
  <c r="H34"/>
  <c r="H32"/>
  <c r="H30"/>
  <c r="H27"/>
  <c r="H25"/>
  <c r="H23"/>
  <c r="H21"/>
  <c r="H19"/>
  <c r="H17"/>
  <c r="H15"/>
  <c r="H13"/>
  <c r="H10"/>
  <c r="H8"/>
  <c r="H6"/>
  <c r="I11"/>
  <c r="I9"/>
  <c r="I7"/>
  <c r="I5"/>
  <c r="I28"/>
  <c r="I26"/>
  <c r="I24"/>
  <c r="I22"/>
  <c r="I20"/>
  <c r="I18"/>
  <c r="I16"/>
  <c r="I14"/>
  <c r="I37"/>
  <c r="I35"/>
  <c r="I33"/>
  <c r="I31"/>
  <c r="I44"/>
  <c r="I42"/>
  <c r="I40"/>
  <c r="I55"/>
  <c r="I53"/>
  <c r="I51"/>
  <c r="I49"/>
  <c r="J11"/>
  <c r="J9"/>
  <c r="J7"/>
  <c r="J5"/>
  <c r="J28"/>
  <c r="J26"/>
  <c r="J24"/>
  <c r="J22"/>
  <c r="J20"/>
  <c r="J18"/>
  <c r="J16"/>
  <c r="J14"/>
  <c r="J37"/>
  <c r="J35"/>
  <c r="J33"/>
  <c r="J31"/>
  <c r="J44"/>
  <c r="J42"/>
  <c r="J40"/>
  <c r="J56"/>
  <c r="J54"/>
  <c r="J52"/>
  <c r="J50"/>
  <c r="K4"/>
  <c r="K10"/>
  <c r="K8"/>
  <c r="K6"/>
  <c r="K13"/>
  <c r="K27"/>
  <c r="K25"/>
  <c r="K23"/>
  <c r="K21"/>
  <c r="K19"/>
  <c r="K17"/>
  <c r="K15"/>
  <c r="K30"/>
  <c r="K36"/>
  <c r="K34"/>
  <c r="K32"/>
  <c r="K39"/>
  <c r="K43"/>
  <c r="K41"/>
  <c r="K48"/>
  <c r="K55"/>
  <c r="K53"/>
  <c r="K51"/>
  <c r="K49"/>
  <c r="L11"/>
  <c r="L9"/>
  <c r="L7"/>
  <c r="L5"/>
  <c r="L28"/>
  <c r="L26"/>
  <c r="L24"/>
  <c r="L22"/>
  <c r="L20"/>
  <c r="L18"/>
  <c r="L16"/>
  <c r="L14"/>
  <c r="L37"/>
  <c r="L35"/>
  <c r="L33"/>
  <c r="L31"/>
  <c r="L44"/>
  <c r="L42"/>
  <c r="L40"/>
  <c r="L56"/>
  <c r="L54"/>
  <c r="L52"/>
  <c r="L50"/>
</calcChain>
</file>

<file path=xl/sharedStrings.xml><?xml version="1.0" encoding="utf-8"?>
<sst xmlns="http://schemas.openxmlformats.org/spreadsheetml/2006/main" count="209" uniqueCount="167">
  <si>
    <t>RIF-0-RPT-12DC/21</t>
  </si>
  <si>
    <t>RIF-0-RPT-24DC/21</t>
  </si>
  <si>
    <t>RIF-0-RPT-12DC/21AU</t>
  </si>
  <si>
    <t>RIF-0-RPT-24DC/21AU</t>
  </si>
  <si>
    <t>RIF-0-RPT-12DC/1</t>
  </si>
  <si>
    <t>RIF-0-RPT-24DC/1</t>
  </si>
  <si>
    <t>RIF-0-RPT-12DC/1AU</t>
  </si>
  <si>
    <t>RIF-0-RPT-24DC/1AU</t>
  </si>
  <si>
    <t>RIF-1-RPT-LDP-24DC/1x21</t>
  </si>
  <si>
    <t>RIF-1-RPT-LV-24AC/1x21</t>
  </si>
  <si>
    <t>RIF-1-RPT-LV-120AC/1x21</t>
  </si>
  <si>
    <t>RIF-1-RPT-LV-230AC/1x21</t>
  </si>
  <si>
    <t>RIF-1-RPT-LDP-24DC/1x21AU</t>
  </si>
  <si>
    <t>RIF-1-RPT-LV-24AC/1x21AU</t>
  </si>
  <si>
    <t>RIF-1-RPT-LV-120AC/1x21AU</t>
  </si>
  <si>
    <t>RIF-1-RPT-LV-230AC/1x21AU</t>
  </si>
  <si>
    <t>RIF-1-RPT-LDP-24DC/2x21</t>
  </si>
  <si>
    <t>RIF-1-RPT-LV-24AC/2x21</t>
  </si>
  <si>
    <t>RIF-1-RPT-LV-120AC/2x21</t>
  </si>
  <si>
    <t>RIF-1-RPT-LV-230AC/2x21</t>
  </si>
  <si>
    <t>RIF-1-RPT-LDP-24DC/2x21AU</t>
  </si>
  <si>
    <t>RIF-1-RPT-LV-24AC/2x21AU</t>
  </si>
  <si>
    <t>RIF-1-RPT-LV-120AC/2x21AU</t>
  </si>
  <si>
    <t>RIF-1-RPT-LV-230AC/2x21AU</t>
  </si>
  <si>
    <t>RIF-2-RPT-LDP-24DC/2x21</t>
  </si>
  <si>
    <t>RIF-2-RPT-LV-24AC/2x21</t>
  </si>
  <si>
    <t>RIF-2-RPT-LV-120AC/2x21</t>
  </si>
  <si>
    <t>RIF-2-RPT-LV-230AC/2x21</t>
  </si>
  <si>
    <t>RIF-2-RPT-LDP-24DC/4x21</t>
  </si>
  <si>
    <t>RIF-2-RPT-LV-24AC/4x21</t>
  </si>
  <si>
    <t>RIF-2-RPT-LV-120AC/4x21</t>
  </si>
  <si>
    <t>RIF-2-RPT-LV-230AC/4x21</t>
  </si>
  <si>
    <t>RIF-3-RPT-LDP-24DC/2x21</t>
  </si>
  <si>
    <t>RIF-3-RPT-LV-120AC/2x21</t>
  </si>
  <si>
    <t>RIF-3-RPT-LV-230AC/2x21</t>
  </si>
  <si>
    <t>RIF-3-RPT-LDP-24DC/3x21</t>
  </si>
  <si>
    <t>RIF-3-RPT-LV-120AC/3x21</t>
  </si>
  <si>
    <t>RIF-3-RPT-LV-230AC/3x21</t>
  </si>
  <si>
    <t>RIF-4-RPT-LDP-24DC/2x21</t>
  </si>
  <si>
    <t>RIF-4-RPT-LV-120AC/2x21</t>
  </si>
  <si>
    <t>RIF-4-RPT-LV-230AC/2x21</t>
  </si>
  <si>
    <t>RIF-4-RPT-LDP-24DC/3x21</t>
  </si>
  <si>
    <t>RIF-4-RPT-LV-120AC/3x21</t>
  </si>
  <si>
    <t>RIF-4-RPT-LV-230AC/3x21</t>
  </si>
  <si>
    <t>RIF-4-RPT-LDP-24DC/3x1</t>
  </si>
  <si>
    <t>RIF-4-RPT-LV-120AC/3x1</t>
  </si>
  <si>
    <t>RIF-4-RPT-LV-230AC/3x1</t>
  </si>
  <si>
    <t>picture</t>
  </si>
  <si>
    <t>number of contacts /
type of contacts</t>
  </si>
  <si>
    <t>article-no</t>
  </si>
  <si>
    <t>type</t>
  </si>
  <si>
    <t>2 CO
power contacts</t>
  </si>
  <si>
    <t>4 CO
power contacts</t>
  </si>
  <si>
    <t>3 CO
power contacts</t>
  </si>
  <si>
    <t>3 NO
power contacts</t>
  </si>
  <si>
    <t>RIFLINE complete, relay holders</t>
  </si>
  <si>
    <t>RIF-0</t>
  </si>
  <si>
    <t>1 CO
power contacts</t>
  </si>
  <si>
    <t>1 CO
gold contacts</t>
  </si>
  <si>
    <t>1 NO 
power contacts</t>
  </si>
  <si>
    <t>1 NO 
gold contacts</t>
  </si>
  <si>
    <t>RIF-1</t>
  </si>
  <si>
    <t>2 CO
gold contacts</t>
  </si>
  <si>
    <t>RIF-2</t>
  </si>
  <si>
    <t>RIF-3</t>
  </si>
  <si>
    <t>RIF-4</t>
  </si>
  <si>
    <t>Базовая цена, евро без НДС</t>
  </si>
  <si>
    <t>Finder</t>
  </si>
  <si>
    <t xml:space="preserve">пружина </t>
  </si>
  <si>
    <t>винт</t>
  </si>
  <si>
    <t>нет</t>
  </si>
  <si>
    <t>38.51.7.012.4050</t>
  </si>
  <si>
    <t>38.51.7.012.00??</t>
  </si>
  <si>
    <t>38.51.7.012.5050</t>
  </si>
  <si>
    <t>38.51.7.024.4050</t>
  </si>
  <si>
    <t>38.51.7.024.00??</t>
  </si>
  <si>
    <t>38.51.7.024.5050</t>
  </si>
  <si>
    <t>38.51.7.012.4050 (1NO)</t>
  </si>
  <si>
    <t>38.51.7.024.4050 (1NO)</t>
  </si>
  <si>
    <t>38.51.7.012.5050 (1NO)</t>
  </si>
  <si>
    <t>38.51.7.024.5050 (1NO)</t>
  </si>
  <si>
    <t>38.51.7.012.00?? (1NO)</t>
  </si>
  <si>
    <t>38.51.7.024.00?? (1NO)</t>
  </si>
  <si>
    <t>винт (серия Master)</t>
  </si>
  <si>
    <t>38.61.7.012.4050</t>
  </si>
  <si>
    <t>38.61.7.024.4050</t>
  </si>
  <si>
    <t>38.61.7.012.5050</t>
  </si>
  <si>
    <t>38.61.7.024.5050</t>
  </si>
  <si>
    <t>38.61.7.012.4050 (1NO)</t>
  </si>
  <si>
    <t>38.61.7.024.4050 (1NO)</t>
  </si>
  <si>
    <t>38.61.7.012.5050 (1NO)</t>
  </si>
  <si>
    <t>38.61.7.024.5050 (1NO)</t>
  </si>
  <si>
    <t>38.61.7.012.00??</t>
  </si>
  <si>
    <t>38.61.7.024.00??</t>
  </si>
  <si>
    <t>38.61.7.012.00?? (1NO)</t>
  </si>
  <si>
    <t>38.61.7.024.00?? (1NO)</t>
  </si>
  <si>
    <t>39.11.0.012.0060</t>
  </si>
  <si>
    <t>39.11.0.024.0060</t>
  </si>
  <si>
    <t>39.11.0.012.0060 (1NO)</t>
  </si>
  <si>
    <t>39.11.0.024.0060 (1NO)</t>
  </si>
  <si>
    <t>48.31.7.024.0050</t>
  </si>
  <si>
    <t>48.31.8.024.0060</t>
  </si>
  <si>
    <t>48.31.8.120.0060</t>
  </si>
  <si>
    <t>48.31.8.230.0060</t>
  </si>
  <si>
    <t>49.31.7.024.0050</t>
  </si>
  <si>
    <t>49.31.8.024.0060</t>
  </si>
  <si>
    <t>49.31.8.120.0060</t>
  </si>
  <si>
    <t>49.31.8.230.0060</t>
  </si>
  <si>
    <t>49.31.7.024.50x0</t>
  </si>
  <si>
    <t>49.31.8.024.50x0</t>
  </si>
  <si>
    <t>49.31.8.120.50x0</t>
  </si>
  <si>
    <t>49.31.8.230.50x0</t>
  </si>
  <si>
    <t>49.72.7.024.00x0</t>
  </si>
  <si>
    <t>49.52.7.024.00x0</t>
  </si>
  <si>
    <t>49.72.7.024.50x0</t>
  </si>
  <si>
    <t>49.52.7.024.50x0</t>
  </si>
  <si>
    <t>49.72.8.024.00x0</t>
  </si>
  <si>
    <t>49.52.8.024.50x0</t>
  </si>
  <si>
    <t>49.72.8.120.00x0</t>
  </si>
  <si>
    <t>49.52.8.120.00x0</t>
  </si>
  <si>
    <t>49.52.8.120.50x0</t>
  </si>
  <si>
    <t>49.52.8.024.00x0</t>
  </si>
  <si>
    <t>49.52.8.230.50x0</t>
  </si>
  <si>
    <t>49.52.8.230.00x0</t>
  </si>
  <si>
    <t>49.72.8.230.50x0</t>
  </si>
  <si>
    <t>49.72.8.230.00x0</t>
  </si>
  <si>
    <t>49.72.8.024.50x0</t>
  </si>
  <si>
    <t>49.72.8.120.50x0</t>
  </si>
  <si>
    <t>48.31.7.024.50x0</t>
  </si>
  <si>
    <t>48.31.8.024.50x0</t>
  </si>
  <si>
    <t>48.31.8.120.50x0</t>
  </si>
  <si>
    <t>48.31.8.230.50x0</t>
  </si>
  <si>
    <t>48.52.7.024.0050</t>
  </si>
  <si>
    <t>48.52.8.024.0060</t>
  </si>
  <si>
    <t>48.52.8.120.0060</t>
  </si>
  <si>
    <t>48.52.8.230.0060</t>
  </si>
  <si>
    <t>48.52.7.024.5050</t>
  </si>
  <si>
    <t>48.52.8.024.50x0</t>
  </si>
  <si>
    <t>48.52.8.120.50x0</t>
  </si>
  <si>
    <t>48.52.8.230.50x0</t>
  </si>
  <si>
    <t>59.54.8.024.00x0</t>
  </si>
  <si>
    <t>59.54.8.120.00x0</t>
  </si>
  <si>
    <t>59.54.8.230.00x0</t>
  </si>
  <si>
    <t>59.32.8.024.0060</t>
  </si>
  <si>
    <t>59.32.8.120.0060</t>
  </si>
  <si>
    <t>59.32.8.230.0060</t>
  </si>
  <si>
    <t>59.54.9.024.00x0</t>
  </si>
  <si>
    <t>59.32.9.024.0050</t>
  </si>
  <si>
    <t>59.34.9.024.0050</t>
  </si>
  <si>
    <t>59.34.8.024.0060</t>
  </si>
  <si>
    <t>59.34.8.120.0060</t>
  </si>
  <si>
    <t>59.34.8.230.0060</t>
  </si>
  <si>
    <t>58.32.8.024.0060</t>
  </si>
  <si>
    <t>58.32.8.120.0060</t>
  </si>
  <si>
    <t>58.32.8.230.0060</t>
  </si>
  <si>
    <t>58.32.9.024.0050</t>
  </si>
  <si>
    <t>58.34.9.024.0050</t>
  </si>
  <si>
    <t>58.34.8.024.0060</t>
  </si>
  <si>
    <t>58.34.8.120.0060</t>
  </si>
  <si>
    <t>58.34.8.230.0060</t>
  </si>
  <si>
    <t>Базовая цена, руб с НДС</t>
  </si>
  <si>
    <t>Цена с НДС до 10 шт.</t>
  </si>
  <si>
    <t>Цена с НДС от 11-50шт.</t>
  </si>
  <si>
    <t>Цена с НДС от 51-100шт.</t>
  </si>
  <si>
    <t>Цена с НДС от 101-300шт.</t>
  </si>
  <si>
    <t>Цена с НДС от 300-600 шт.</t>
  </si>
  <si>
    <t>Цена с НДС от 600-1000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</si>
</sst>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</font>
    <font>
      <sz val="10"/>
      <name val="MS Sans Serif"/>
      <family val="2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5" fillId="2" borderId="1" xfId="0" applyFont="1" applyFill="1" applyBorder="1" applyAlignment="1" applyProtection="1">
      <alignment vertical="center" wrapText="1"/>
      <protection hidden="1"/>
    </xf>
    <xf numFmtId="0" fontId="2" fillId="4" borderId="1" xfId="0" applyFont="1" applyFill="1" applyBorder="1" applyAlignment="1" applyProtection="1">
      <alignment wrapText="1"/>
      <protection hidden="1"/>
    </xf>
    <xf numFmtId="0" fontId="1" fillId="4" borderId="1" xfId="0" applyFont="1" applyFill="1" applyBorder="1" applyAlignment="1" applyProtection="1">
      <alignment wrapText="1"/>
      <protection hidden="1"/>
    </xf>
    <xf numFmtId="0" fontId="0" fillId="0" borderId="0" xfId="0" applyProtection="1">
      <protection hidden="1"/>
    </xf>
    <xf numFmtId="0" fontId="5" fillId="3" borderId="3" xfId="0" applyFont="1" applyFill="1" applyBorder="1" applyAlignment="1" applyProtection="1">
      <alignment horizontal="left"/>
      <protection hidden="1"/>
    </xf>
    <xf numFmtId="0" fontId="5" fillId="3" borderId="4" xfId="0" applyFont="1" applyFill="1" applyBorder="1" applyAlignment="1" applyProtection="1">
      <alignment horizontal="left"/>
      <protection hidden="1"/>
    </xf>
    <xf numFmtId="0" fontId="2" fillId="0" borderId="0" xfId="0" applyFont="1" applyFill="1" applyProtection="1">
      <protection hidden="1"/>
    </xf>
    <xf numFmtId="0" fontId="7" fillId="0" borderId="7" xfId="0" applyFont="1" applyFill="1" applyBorder="1" applyProtection="1">
      <protection hidden="1"/>
    </xf>
    <xf numFmtId="0" fontId="7" fillId="0" borderId="1" xfId="0" applyFont="1" applyBorder="1" applyProtection="1">
      <protection hidden="1"/>
    </xf>
    <xf numFmtId="0" fontId="6" fillId="3" borderId="6" xfId="0" applyFont="1" applyFill="1" applyBorder="1" applyProtection="1">
      <protection hidden="1"/>
    </xf>
    <xf numFmtId="0" fontId="6" fillId="0" borderId="1" xfId="0" applyFont="1" applyFill="1" applyBorder="1" applyAlignment="1" applyProtection="1">
      <alignment horizontal="left"/>
      <protection hidden="1"/>
    </xf>
    <xf numFmtId="2" fontId="2" fillId="4" borderId="0" xfId="0" applyNumberFormat="1" applyFont="1" applyFill="1" applyProtection="1">
      <protection hidden="1"/>
    </xf>
    <xf numFmtId="0" fontId="0" fillId="0" borderId="1" xfId="0" applyBorder="1" applyProtection="1">
      <protection hidden="1"/>
    </xf>
    <xf numFmtId="2" fontId="2" fillId="0" borderId="0" xfId="0" applyNumberFormat="1" applyFont="1" applyFill="1" applyProtection="1">
      <protection hidden="1"/>
    </xf>
    <xf numFmtId="0" fontId="7" fillId="0" borderId="1" xfId="0" applyFont="1" applyFill="1" applyBorder="1" applyProtection="1">
      <protection hidden="1"/>
    </xf>
    <xf numFmtId="0" fontId="6" fillId="3" borderId="7" xfId="0" applyFont="1" applyFill="1" applyBorder="1" applyProtection="1">
      <protection hidden="1"/>
    </xf>
    <xf numFmtId="0" fontId="6" fillId="3" borderId="8" xfId="0" applyFont="1" applyFill="1" applyBorder="1" applyProtection="1">
      <protection hidden="1"/>
    </xf>
    <xf numFmtId="0" fontId="6" fillId="3" borderId="13" xfId="0" applyFont="1" applyFill="1" applyBorder="1" applyProtection="1">
      <protection hidden="1"/>
    </xf>
    <xf numFmtId="0" fontId="6" fillId="3" borderId="10" xfId="0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6" fillId="0" borderId="2" xfId="0" applyFont="1" applyFill="1" applyBorder="1" applyAlignment="1" applyProtection="1">
      <alignment horizontal="left"/>
      <protection hidden="1"/>
    </xf>
    <xf numFmtId="0" fontId="6" fillId="3" borderId="14" xfId="0" applyFont="1" applyFill="1" applyBorder="1" applyProtection="1">
      <protection hidden="1"/>
    </xf>
    <xf numFmtId="0" fontId="6" fillId="3" borderId="9" xfId="0" applyFont="1" applyFill="1" applyBorder="1" applyProtection="1">
      <protection hidden="1"/>
    </xf>
    <xf numFmtId="0" fontId="6" fillId="3" borderId="15" xfId="0" applyFont="1" applyFill="1" applyBorder="1" applyAlignment="1" applyProtection="1">
      <alignment horizontal="left"/>
      <protection hidden="1"/>
    </xf>
    <xf numFmtId="0" fontId="6" fillId="3" borderId="16" xfId="0" applyFont="1" applyFill="1" applyBorder="1" applyProtection="1">
      <protection hidden="1"/>
    </xf>
    <xf numFmtId="0" fontId="6" fillId="3" borderId="17" xfId="0" applyFont="1" applyFill="1" applyBorder="1" applyAlignment="1" applyProtection="1">
      <alignment horizontal="left"/>
      <protection hidden="1"/>
    </xf>
    <xf numFmtId="0" fontId="6" fillId="3" borderId="5" xfId="0" applyFont="1" applyFill="1" applyBorder="1" applyProtection="1">
      <protection hidden="1"/>
    </xf>
    <xf numFmtId="0" fontId="6" fillId="3" borderId="11" xfId="0" applyFont="1" applyFill="1" applyBorder="1" applyProtection="1">
      <protection hidden="1"/>
    </xf>
    <xf numFmtId="0" fontId="6" fillId="0" borderId="12" xfId="0" applyFont="1" applyFill="1" applyBorder="1" applyAlignment="1" applyProtection="1">
      <alignment horizontal="left"/>
      <protection hidden="1"/>
    </xf>
    <xf numFmtId="0" fontId="3" fillId="3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wrapText="1"/>
      <protection hidden="1"/>
    </xf>
    <xf numFmtId="0" fontId="2" fillId="0" borderId="7" xfId="0" applyFont="1" applyBorder="1" applyAlignment="1" applyProtection="1">
      <protection hidden="1"/>
    </xf>
    <xf numFmtId="0" fontId="6" fillId="3" borderId="7" xfId="0" applyFont="1" applyFill="1" applyBorder="1" applyAlignment="1" applyProtection="1">
      <alignment wrapText="1"/>
      <protection hidden="1"/>
    </xf>
    <xf numFmtId="0" fontId="6" fillId="3" borderId="1" xfId="0" applyFont="1" applyFill="1" applyBorder="1" applyAlignment="1" applyProtection="1">
      <alignment wrapText="1"/>
      <protection hidden="1"/>
    </xf>
    <xf numFmtId="0" fontId="2" fillId="0" borderId="1" xfId="0" applyFont="1" applyBorder="1" applyAlignment="1" applyProtection="1">
      <protection hidden="1"/>
    </xf>
    <xf numFmtId="0" fontId="2" fillId="0" borderId="12" xfId="0" applyFont="1" applyBorder="1" applyAlignment="1" applyProtection="1">
      <protection hidden="1"/>
    </xf>
  </cellXfs>
  <cellStyles count="2">
    <cellStyle name="Standard_Tabelle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9525</xdr:rowOff>
    </xdr:from>
    <xdr:to>
      <xdr:col>0</xdr:col>
      <xdr:colOff>1304925</xdr:colOff>
      <xdr:row>10</xdr:row>
      <xdr:rowOff>114300</xdr:rowOff>
    </xdr:to>
    <xdr:pic>
      <xdr:nvPicPr>
        <xdr:cNvPr id="6" name="Picture 11" descr="Bild6 373 x 3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16363950"/>
          <a:ext cx="1257300" cy="14382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38099</xdr:colOff>
      <xdr:row>12</xdr:row>
      <xdr:rowOff>19050</xdr:rowOff>
    </xdr:from>
    <xdr:to>
      <xdr:col>0</xdr:col>
      <xdr:colOff>1304924</xdr:colOff>
      <xdr:row>19</xdr:row>
      <xdr:rowOff>133350</xdr:rowOff>
    </xdr:to>
    <xdr:pic>
      <xdr:nvPicPr>
        <xdr:cNvPr id="7" name="Picture 12" descr="Bild7 393 x 3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099" y="18097500"/>
          <a:ext cx="1266825" cy="1447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29</xdr:row>
      <xdr:rowOff>9525</xdr:rowOff>
    </xdr:from>
    <xdr:to>
      <xdr:col>0</xdr:col>
      <xdr:colOff>1333500</xdr:colOff>
      <xdr:row>36</xdr:row>
      <xdr:rowOff>114300</xdr:rowOff>
    </xdr:to>
    <xdr:pic>
      <xdr:nvPicPr>
        <xdr:cNvPr id="8" name="Picture 13" descr="Bild8 396 x 33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" y="21336000"/>
          <a:ext cx="1295400" cy="14382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38099</xdr:colOff>
      <xdr:row>47</xdr:row>
      <xdr:rowOff>9525</xdr:rowOff>
    </xdr:from>
    <xdr:to>
      <xdr:col>0</xdr:col>
      <xdr:colOff>1362074</xdr:colOff>
      <xdr:row>54</xdr:row>
      <xdr:rowOff>114300</xdr:rowOff>
    </xdr:to>
    <xdr:pic>
      <xdr:nvPicPr>
        <xdr:cNvPr id="9" name="Picture 15" descr="Bild9 308 x 25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099" y="24784050"/>
          <a:ext cx="1323975" cy="14382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38</xdr:row>
      <xdr:rowOff>38100</xdr:rowOff>
    </xdr:from>
    <xdr:to>
      <xdr:col>0</xdr:col>
      <xdr:colOff>1352550</xdr:colOff>
      <xdr:row>45</xdr:row>
      <xdr:rowOff>142875</xdr:rowOff>
    </xdr:to>
    <xdr:pic>
      <xdr:nvPicPr>
        <xdr:cNvPr id="10" name="Picture 16" descr="Bild10 258 x 2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" y="23088600"/>
          <a:ext cx="1314450" cy="14382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Q57"/>
  <sheetViews>
    <sheetView tabSelected="1" workbookViewId="0">
      <selection activeCell="J7" sqref="J6:J7"/>
    </sheetView>
  </sheetViews>
  <sheetFormatPr defaultColWidth="11.42578125" defaultRowHeight="15"/>
  <cols>
    <col min="1" max="1" width="27" style="32" customWidth="1"/>
    <col min="2" max="2" width="21.85546875" style="32" customWidth="1"/>
    <col min="3" max="3" width="13.5703125" style="33" customWidth="1"/>
    <col min="4" max="4" width="30.85546875" style="33" customWidth="1"/>
    <col min="5" max="5" width="13.7109375" style="4" bestFit="1" customWidth="1"/>
    <col min="6" max="6" width="13.7109375" style="4" customWidth="1"/>
    <col min="7" max="7" width="14" style="4" customWidth="1"/>
    <col min="8" max="8" width="14.5703125" style="4" customWidth="1"/>
    <col min="9" max="12" width="17" style="4" customWidth="1"/>
    <col min="13" max="14" width="21.42578125" style="4" bestFit="1" customWidth="1"/>
    <col min="15" max="15" width="24.28515625" style="4" bestFit="1" customWidth="1"/>
    <col min="16" max="17" width="21.42578125" style="4" bestFit="1" customWidth="1"/>
    <col min="18" max="16384" width="11.42578125" style="4"/>
  </cols>
  <sheetData>
    <row r="1" spans="1:17" ht="30.75" thickBot="1">
      <c r="A1" s="1" t="s">
        <v>47</v>
      </c>
      <c r="B1" s="1" t="s">
        <v>48</v>
      </c>
      <c r="C1" s="1" t="s">
        <v>49</v>
      </c>
      <c r="D1" s="1" t="s">
        <v>50</v>
      </c>
      <c r="E1" s="2" t="s">
        <v>66</v>
      </c>
      <c r="F1" s="3" t="s">
        <v>160</v>
      </c>
      <c r="G1" s="3" t="s">
        <v>161</v>
      </c>
      <c r="H1" s="3" t="s">
        <v>162</v>
      </c>
      <c r="I1" s="3" t="s">
        <v>163</v>
      </c>
      <c r="J1" s="3" t="s">
        <v>164</v>
      </c>
      <c r="K1" s="3" t="s">
        <v>165</v>
      </c>
      <c r="L1" s="3" t="s">
        <v>166</v>
      </c>
      <c r="M1" s="34" t="s">
        <v>67</v>
      </c>
      <c r="N1" s="34"/>
    </row>
    <row r="2" spans="1:17" ht="15.75" thickBot="1">
      <c r="A2" s="5" t="s">
        <v>55</v>
      </c>
      <c r="B2" s="6"/>
      <c r="C2" s="6"/>
      <c r="D2" s="6"/>
      <c r="E2" s="7"/>
      <c r="F2" s="7"/>
      <c r="G2" s="7"/>
      <c r="H2" s="7"/>
      <c r="I2" s="7"/>
      <c r="J2" s="7"/>
      <c r="K2" s="7"/>
      <c r="L2" s="7"/>
    </row>
    <row r="3" spans="1:17">
      <c r="A3" s="5" t="s">
        <v>56</v>
      </c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8" t="s">
        <v>68</v>
      </c>
      <c r="N3" s="8" t="s">
        <v>68</v>
      </c>
      <c r="O3" s="9" t="s">
        <v>69</v>
      </c>
      <c r="P3" s="9" t="s">
        <v>69</v>
      </c>
      <c r="Q3" s="9" t="s">
        <v>83</v>
      </c>
    </row>
    <row r="4" spans="1:17">
      <c r="A4" s="10"/>
      <c r="B4" s="35" t="s">
        <v>57</v>
      </c>
      <c r="C4" s="11">
        <v>2903371</v>
      </c>
      <c r="D4" s="11" t="s">
        <v>0</v>
      </c>
      <c r="E4" s="12">
        <v>10.5</v>
      </c>
      <c r="F4" s="12">
        <f t="shared" ref="F4:F11" si="0">(E4*1.18)*44</f>
        <v>545.16</v>
      </c>
      <c r="G4" s="12">
        <f>F4*0.95</f>
        <v>517.90199999999993</v>
      </c>
      <c r="H4" s="12">
        <f>F4*0.9</f>
        <v>490.64400000000001</v>
      </c>
      <c r="I4" s="12">
        <f>F4*0.8</f>
        <v>436.12799999999999</v>
      </c>
      <c r="J4" s="12">
        <f>F4*0.7</f>
        <v>381.61199999999997</v>
      </c>
      <c r="K4" s="12">
        <f>F4*0.63</f>
        <v>343.45079999999996</v>
      </c>
      <c r="L4" s="12">
        <f>F4*0.55</f>
        <v>299.83800000000002</v>
      </c>
      <c r="M4" s="13" t="s">
        <v>84</v>
      </c>
      <c r="N4" s="13" t="s">
        <v>92</v>
      </c>
      <c r="O4" s="13" t="s">
        <v>71</v>
      </c>
      <c r="P4" s="13" t="s">
        <v>72</v>
      </c>
      <c r="Q4" s="13" t="s">
        <v>96</v>
      </c>
    </row>
    <row r="5" spans="1:17">
      <c r="A5" s="10"/>
      <c r="B5" s="36"/>
      <c r="C5" s="11">
        <v>2903370</v>
      </c>
      <c r="D5" s="11" t="s">
        <v>1</v>
      </c>
      <c r="E5" s="12">
        <v>8.69</v>
      </c>
      <c r="F5" s="12">
        <f t="shared" si="0"/>
        <v>451.18479999999994</v>
      </c>
      <c r="G5" s="12">
        <f t="shared" ref="G5:G37" si="1">F5*0.95</f>
        <v>428.62555999999989</v>
      </c>
      <c r="H5" s="12">
        <f t="shared" ref="H5:H56" si="2">F5*0.9</f>
        <v>406.06631999999996</v>
      </c>
      <c r="I5" s="12">
        <f t="shared" ref="I5:I44" si="3">F5*0.8</f>
        <v>360.94783999999999</v>
      </c>
      <c r="J5" s="12">
        <f t="shared" ref="J5:J44" si="4">F5*0.7</f>
        <v>315.82935999999995</v>
      </c>
      <c r="K5" s="12">
        <f t="shared" ref="K5:K44" si="5">F5*0.63</f>
        <v>284.24642399999999</v>
      </c>
      <c r="L5" s="12">
        <f t="shared" ref="L5:L44" si="6">F5*0.55</f>
        <v>248.15163999999999</v>
      </c>
      <c r="M5" s="13" t="s">
        <v>85</v>
      </c>
      <c r="N5" s="13" t="s">
        <v>93</v>
      </c>
      <c r="O5" s="13" t="s">
        <v>74</v>
      </c>
      <c r="P5" s="13" t="s">
        <v>75</v>
      </c>
      <c r="Q5" s="13" t="s">
        <v>97</v>
      </c>
    </row>
    <row r="6" spans="1:17">
      <c r="A6" s="10"/>
      <c r="B6" s="35" t="s">
        <v>58</v>
      </c>
      <c r="C6" s="11">
        <v>2903369</v>
      </c>
      <c r="D6" s="11" t="s">
        <v>2</v>
      </c>
      <c r="E6" s="12">
        <v>11.11</v>
      </c>
      <c r="F6" s="12">
        <f t="shared" si="0"/>
        <v>576.83119999999997</v>
      </c>
      <c r="G6" s="12">
        <f t="shared" si="1"/>
        <v>547.98963999999989</v>
      </c>
      <c r="H6" s="12">
        <f t="shared" si="2"/>
        <v>519.14807999999994</v>
      </c>
      <c r="I6" s="12">
        <f t="shared" si="3"/>
        <v>461.46496000000002</v>
      </c>
      <c r="J6" s="12">
        <f t="shared" si="4"/>
        <v>403.78183999999993</v>
      </c>
      <c r="K6" s="12">
        <f t="shared" si="5"/>
        <v>363.40365599999996</v>
      </c>
      <c r="L6" s="12">
        <f t="shared" si="6"/>
        <v>317.25716</v>
      </c>
      <c r="M6" s="13" t="s">
        <v>86</v>
      </c>
      <c r="N6" s="13"/>
      <c r="O6" s="13" t="s">
        <v>73</v>
      </c>
      <c r="P6" s="13"/>
      <c r="Q6" s="13"/>
    </row>
    <row r="7" spans="1:17">
      <c r="A7" s="10"/>
      <c r="B7" s="36"/>
      <c r="C7" s="11">
        <v>2903368</v>
      </c>
      <c r="D7" s="11" t="s">
        <v>3</v>
      </c>
      <c r="E7" s="12">
        <v>9.18</v>
      </c>
      <c r="F7" s="12">
        <f t="shared" si="0"/>
        <v>476.62559999999996</v>
      </c>
      <c r="G7" s="12">
        <f t="shared" si="1"/>
        <v>452.79431999999997</v>
      </c>
      <c r="H7" s="12">
        <f t="shared" si="2"/>
        <v>428.96303999999998</v>
      </c>
      <c r="I7" s="12">
        <f t="shared" si="3"/>
        <v>381.30047999999999</v>
      </c>
      <c r="J7" s="12">
        <f t="shared" si="4"/>
        <v>333.63791999999995</v>
      </c>
      <c r="K7" s="12">
        <f t="shared" si="5"/>
        <v>300.27412799999996</v>
      </c>
      <c r="L7" s="12">
        <f t="shared" si="6"/>
        <v>262.14407999999997</v>
      </c>
      <c r="M7" s="13" t="s">
        <v>87</v>
      </c>
      <c r="N7" s="13"/>
      <c r="O7" s="13" t="s">
        <v>76</v>
      </c>
      <c r="P7" s="13"/>
      <c r="Q7" s="13"/>
    </row>
    <row r="8" spans="1:17">
      <c r="A8" s="10"/>
      <c r="B8" s="38" t="s">
        <v>59</v>
      </c>
      <c r="C8" s="11">
        <v>2903362</v>
      </c>
      <c r="D8" s="11" t="s">
        <v>4</v>
      </c>
      <c r="E8" s="12">
        <v>8.69</v>
      </c>
      <c r="F8" s="12">
        <f t="shared" si="0"/>
        <v>451.18479999999994</v>
      </c>
      <c r="G8" s="12">
        <f t="shared" si="1"/>
        <v>428.62555999999989</v>
      </c>
      <c r="H8" s="12">
        <f t="shared" si="2"/>
        <v>406.06631999999996</v>
      </c>
      <c r="I8" s="12">
        <f t="shared" si="3"/>
        <v>360.94783999999999</v>
      </c>
      <c r="J8" s="12">
        <f t="shared" si="4"/>
        <v>315.82935999999995</v>
      </c>
      <c r="K8" s="12">
        <f t="shared" si="5"/>
        <v>284.24642399999999</v>
      </c>
      <c r="L8" s="12">
        <f t="shared" si="6"/>
        <v>248.15163999999999</v>
      </c>
      <c r="M8" s="13" t="s">
        <v>88</v>
      </c>
      <c r="N8" s="13" t="s">
        <v>94</v>
      </c>
      <c r="O8" s="13" t="s">
        <v>77</v>
      </c>
      <c r="P8" s="13" t="s">
        <v>81</v>
      </c>
      <c r="Q8" s="13" t="s">
        <v>98</v>
      </c>
    </row>
    <row r="9" spans="1:17">
      <c r="A9" s="10"/>
      <c r="B9" s="39"/>
      <c r="C9" s="11">
        <v>2903361</v>
      </c>
      <c r="D9" s="11" t="s">
        <v>5</v>
      </c>
      <c r="E9" s="12">
        <v>7.44</v>
      </c>
      <c r="F9" s="12">
        <f t="shared" si="0"/>
        <v>386.28479999999996</v>
      </c>
      <c r="G9" s="12">
        <f t="shared" si="1"/>
        <v>366.97055999999992</v>
      </c>
      <c r="H9" s="12">
        <f t="shared" si="2"/>
        <v>347.65631999999999</v>
      </c>
      <c r="I9" s="12">
        <f t="shared" si="3"/>
        <v>309.02783999999997</v>
      </c>
      <c r="J9" s="12">
        <f t="shared" si="4"/>
        <v>270.39935999999994</v>
      </c>
      <c r="K9" s="12">
        <f t="shared" si="5"/>
        <v>243.35942399999999</v>
      </c>
      <c r="L9" s="12">
        <f t="shared" si="6"/>
        <v>212.45663999999999</v>
      </c>
      <c r="M9" s="13" t="s">
        <v>89</v>
      </c>
      <c r="N9" s="13" t="s">
        <v>95</v>
      </c>
      <c r="O9" s="13" t="s">
        <v>78</v>
      </c>
      <c r="P9" s="13" t="s">
        <v>82</v>
      </c>
      <c r="Q9" s="13" t="s">
        <v>99</v>
      </c>
    </row>
    <row r="10" spans="1:17">
      <c r="A10" s="10"/>
      <c r="B10" s="38" t="s">
        <v>60</v>
      </c>
      <c r="C10" s="11">
        <v>2903360</v>
      </c>
      <c r="D10" s="11" t="s">
        <v>6</v>
      </c>
      <c r="E10" s="12">
        <v>9.44</v>
      </c>
      <c r="F10" s="12">
        <f t="shared" si="0"/>
        <v>490.12479999999994</v>
      </c>
      <c r="G10" s="12">
        <f t="shared" si="1"/>
        <v>465.61855999999995</v>
      </c>
      <c r="H10" s="12">
        <f t="shared" si="2"/>
        <v>441.11231999999995</v>
      </c>
      <c r="I10" s="12">
        <f t="shared" si="3"/>
        <v>392.09983999999997</v>
      </c>
      <c r="J10" s="12">
        <f t="shared" si="4"/>
        <v>343.08735999999993</v>
      </c>
      <c r="K10" s="12">
        <f t="shared" si="5"/>
        <v>308.77862399999998</v>
      </c>
      <c r="L10" s="12">
        <f t="shared" si="6"/>
        <v>269.56863999999996</v>
      </c>
      <c r="M10" s="13" t="s">
        <v>90</v>
      </c>
      <c r="N10" s="13"/>
      <c r="O10" s="13" t="s">
        <v>79</v>
      </c>
      <c r="P10" s="13"/>
      <c r="Q10" s="13"/>
    </row>
    <row r="11" spans="1:17" ht="15.75" thickBot="1">
      <c r="A11" s="10"/>
      <c r="B11" s="40"/>
      <c r="C11" s="11">
        <v>2903359</v>
      </c>
      <c r="D11" s="11" t="s">
        <v>7</v>
      </c>
      <c r="E11" s="12">
        <v>7.86</v>
      </c>
      <c r="F11" s="12">
        <f t="shared" si="0"/>
        <v>408.09119999999996</v>
      </c>
      <c r="G11" s="12">
        <f t="shared" si="1"/>
        <v>387.68663999999995</v>
      </c>
      <c r="H11" s="12">
        <f t="shared" si="2"/>
        <v>367.28207999999995</v>
      </c>
      <c r="I11" s="12">
        <f t="shared" si="3"/>
        <v>326.47296</v>
      </c>
      <c r="J11" s="12">
        <f t="shared" si="4"/>
        <v>285.66383999999994</v>
      </c>
      <c r="K11" s="12">
        <f t="shared" si="5"/>
        <v>257.09745599999997</v>
      </c>
      <c r="L11" s="12">
        <f t="shared" si="6"/>
        <v>224.45015999999998</v>
      </c>
      <c r="M11" s="13" t="s">
        <v>91</v>
      </c>
      <c r="N11" s="13"/>
      <c r="O11" s="13" t="s">
        <v>80</v>
      </c>
      <c r="P11" s="13"/>
      <c r="Q11" s="13"/>
    </row>
    <row r="12" spans="1:17">
      <c r="A12" s="5" t="s">
        <v>61</v>
      </c>
      <c r="B12" s="6"/>
      <c r="C12" s="6"/>
      <c r="D12" s="6"/>
      <c r="E12" s="14"/>
      <c r="F12" s="14"/>
      <c r="G12" s="14"/>
      <c r="H12" s="14"/>
      <c r="I12" s="14"/>
      <c r="J12" s="14"/>
      <c r="K12" s="14"/>
      <c r="L12" s="14"/>
      <c r="M12" s="15" t="s">
        <v>68</v>
      </c>
      <c r="N12" s="9" t="s">
        <v>69</v>
      </c>
      <c r="O12" s="9" t="s">
        <v>69</v>
      </c>
    </row>
    <row r="13" spans="1:17">
      <c r="A13" s="10"/>
      <c r="B13" s="35" t="s">
        <v>57</v>
      </c>
      <c r="C13" s="11">
        <v>2903342</v>
      </c>
      <c r="D13" s="11" t="s">
        <v>8</v>
      </c>
      <c r="E13" s="12">
        <v>9.5</v>
      </c>
      <c r="F13" s="12">
        <f t="shared" ref="F13:F28" si="7">(E13*1.18)*44</f>
        <v>493.23999999999995</v>
      </c>
      <c r="G13" s="12">
        <f t="shared" si="1"/>
        <v>468.57799999999992</v>
      </c>
      <c r="H13" s="12">
        <f t="shared" si="2"/>
        <v>443.91599999999994</v>
      </c>
      <c r="I13" s="12">
        <f t="shared" si="3"/>
        <v>394.59199999999998</v>
      </c>
      <c r="J13" s="12">
        <f t="shared" si="4"/>
        <v>345.26799999999997</v>
      </c>
      <c r="K13" s="12">
        <f t="shared" si="5"/>
        <v>310.74119999999999</v>
      </c>
      <c r="L13" s="12">
        <f t="shared" si="6"/>
        <v>271.28199999999998</v>
      </c>
      <c r="M13" s="13" t="s">
        <v>70</v>
      </c>
      <c r="N13" s="13" t="s">
        <v>100</v>
      </c>
      <c r="O13" s="13" t="s">
        <v>104</v>
      </c>
    </row>
    <row r="14" spans="1:17">
      <c r="A14" s="10"/>
      <c r="B14" s="36"/>
      <c r="C14" s="11">
        <v>2903341</v>
      </c>
      <c r="D14" s="11" t="s">
        <v>9</v>
      </c>
      <c r="E14" s="12">
        <v>10.37</v>
      </c>
      <c r="F14" s="12">
        <f t="shared" si="7"/>
        <v>538.41039999999998</v>
      </c>
      <c r="G14" s="12">
        <f t="shared" si="1"/>
        <v>511.48987999999997</v>
      </c>
      <c r="H14" s="12">
        <f t="shared" si="2"/>
        <v>484.56936000000002</v>
      </c>
      <c r="I14" s="12">
        <f t="shared" si="3"/>
        <v>430.72832</v>
      </c>
      <c r="J14" s="12">
        <f t="shared" si="4"/>
        <v>376.88727999999998</v>
      </c>
      <c r="K14" s="12">
        <f t="shared" si="5"/>
        <v>339.19855200000001</v>
      </c>
      <c r="L14" s="12">
        <f t="shared" si="6"/>
        <v>296.12572</v>
      </c>
      <c r="M14" s="13" t="s">
        <v>70</v>
      </c>
      <c r="N14" s="13" t="s">
        <v>101</v>
      </c>
      <c r="O14" s="13" t="s">
        <v>105</v>
      </c>
    </row>
    <row r="15" spans="1:17">
      <c r="A15" s="10"/>
      <c r="B15" s="16"/>
      <c r="C15" s="11">
        <v>2903340</v>
      </c>
      <c r="D15" s="11" t="s">
        <v>10</v>
      </c>
      <c r="E15" s="12">
        <v>11.5</v>
      </c>
      <c r="F15" s="12">
        <f t="shared" si="7"/>
        <v>597.07999999999993</v>
      </c>
      <c r="G15" s="12">
        <f t="shared" si="1"/>
        <v>567.22599999999989</v>
      </c>
      <c r="H15" s="12">
        <f t="shared" si="2"/>
        <v>537.37199999999996</v>
      </c>
      <c r="I15" s="12">
        <f t="shared" si="3"/>
        <v>477.66399999999999</v>
      </c>
      <c r="J15" s="12">
        <f t="shared" si="4"/>
        <v>417.9559999999999</v>
      </c>
      <c r="K15" s="12">
        <f t="shared" si="5"/>
        <v>376.16039999999998</v>
      </c>
      <c r="L15" s="12">
        <f t="shared" si="6"/>
        <v>328.39400000000001</v>
      </c>
      <c r="M15" s="13" t="s">
        <v>70</v>
      </c>
      <c r="N15" s="13" t="s">
        <v>102</v>
      </c>
      <c r="O15" s="13" t="s">
        <v>106</v>
      </c>
    </row>
    <row r="16" spans="1:17">
      <c r="A16" s="10"/>
      <c r="B16" s="17"/>
      <c r="C16" s="11">
        <v>2903339</v>
      </c>
      <c r="D16" s="11" t="s">
        <v>11</v>
      </c>
      <c r="E16" s="12">
        <v>12.6</v>
      </c>
      <c r="F16" s="12">
        <f t="shared" si="7"/>
        <v>654.19199999999989</v>
      </c>
      <c r="G16" s="12">
        <f t="shared" si="1"/>
        <v>621.48239999999987</v>
      </c>
      <c r="H16" s="12">
        <f t="shared" si="2"/>
        <v>588.77279999999996</v>
      </c>
      <c r="I16" s="12">
        <f t="shared" si="3"/>
        <v>523.35359999999991</v>
      </c>
      <c r="J16" s="12">
        <f t="shared" si="4"/>
        <v>457.93439999999987</v>
      </c>
      <c r="K16" s="12">
        <f t="shared" si="5"/>
        <v>412.14095999999995</v>
      </c>
      <c r="L16" s="12">
        <f t="shared" si="6"/>
        <v>359.80559999999997</v>
      </c>
      <c r="M16" s="13" t="s">
        <v>70</v>
      </c>
      <c r="N16" s="13" t="s">
        <v>103</v>
      </c>
      <c r="O16" s="13" t="s">
        <v>107</v>
      </c>
    </row>
    <row r="17" spans="1:15">
      <c r="A17" s="10"/>
      <c r="B17" s="35" t="s">
        <v>58</v>
      </c>
      <c r="C17" s="11">
        <v>2903338</v>
      </c>
      <c r="D17" s="11" t="s">
        <v>12</v>
      </c>
      <c r="E17" s="12">
        <v>9.98</v>
      </c>
      <c r="F17" s="12">
        <f t="shared" si="7"/>
        <v>518.16160000000002</v>
      </c>
      <c r="G17" s="12">
        <f t="shared" si="1"/>
        <v>492.25351999999998</v>
      </c>
      <c r="H17" s="12">
        <f t="shared" si="2"/>
        <v>466.34544000000005</v>
      </c>
      <c r="I17" s="12">
        <f t="shared" si="3"/>
        <v>414.52928000000003</v>
      </c>
      <c r="J17" s="12">
        <f t="shared" si="4"/>
        <v>362.71312</v>
      </c>
      <c r="K17" s="12">
        <f t="shared" si="5"/>
        <v>326.44180800000004</v>
      </c>
      <c r="L17" s="12">
        <f t="shared" si="6"/>
        <v>284.98888000000005</v>
      </c>
      <c r="M17" s="13" t="s">
        <v>70</v>
      </c>
      <c r="N17" s="13" t="s">
        <v>128</v>
      </c>
      <c r="O17" s="13" t="s">
        <v>108</v>
      </c>
    </row>
    <row r="18" spans="1:15">
      <c r="A18" s="10"/>
      <c r="B18" s="36"/>
      <c r="C18" s="11">
        <v>2903337</v>
      </c>
      <c r="D18" s="11" t="s">
        <v>13</v>
      </c>
      <c r="E18" s="12">
        <v>10.92</v>
      </c>
      <c r="F18" s="12">
        <f t="shared" si="7"/>
        <v>566.96639999999991</v>
      </c>
      <c r="G18" s="12">
        <f t="shared" si="1"/>
        <v>538.61807999999985</v>
      </c>
      <c r="H18" s="12">
        <f t="shared" si="2"/>
        <v>510.26975999999991</v>
      </c>
      <c r="I18" s="12">
        <f t="shared" si="3"/>
        <v>453.57311999999996</v>
      </c>
      <c r="J18" s="12">
        <f t="shared" si="4"/>
        <v>396.8764799999999</v>
      </c>
      <c r="K18" s="12">
        <f t="shared" si="5"/>
        <v>357.18883199999993</v>
      </c>
      <c r="L18" s="12">
        <f t="shared" si="6"/>
        <v>311.83151999999995</v>
      </c>
      <c r="M18" s="13" t="s">
        <v>70</v>
      </c>
      <c r="N18" s="13" t="s">
        <v>129</v>
      </c>
      <c r="O18" s="13" t="s">
        <v>109</v>
      </c>
    </row>
    <row r="19" spans="1:15">
      <c r="A19" s="10"/>
      <c r="B19" s="16"/>
      <c r="C19" s="11">
        <v>2903336</v>
      </c>
      <c r="D19" s="11" t="s">
        <v>14</v>
      </c>
      <c r="E19" s="12">
        <v>12.1</v>
      </c>
      <c r="F19" s="12">
        <f t="shared" si="7"/>
        <v>628.23199999999997</v>
      </c>
      <c r="G19" s="12">
        <f t="shared" si="1"/>
        <v>596.82039999999995</v>
      </c>
      <c r="H19" s="12">
        <f t="shared" si="2"/>
        <v>565.40880000000004</v>
      </c>
      <c r="I19" s="12">
        <f t="shared" si="3"/>
        <v>502.5856</v>
      </c>
      <c r="J19" s="12">
        <f t="shared" si="4"/>
        <v>439.76239999999996</v>
      </c>
      <c r="K19" s="12">
        <f t="shared" si="5"/>
        <v>395.78616</v>
      </c>
      <c r="L19" s="12">
        <f t="shared" si="6"/>
        <v>345.52760000000001</v>
      </c>
      <c r="M19" s="13" t="s">
        <v>70</v>
      </c>
      <c r="N19" s="13" t="s">
        <v>130</v>
      </c>
      <c r="O19" s="13" t="s">
        <v>110</v>
      </c>
    </row>
    <row r="20" spans="1:15">
      <c r="A20" s="10"/>
      <c r="B20" s="17"/>
      <c r="C20" s="11">
        <v>2903335</v>
      </c>
      <c r="D20" s="11" t="s">
        <v>15</v>
      </c>
      <c r="E20" s="12">
        <v>13.14</v>
      </c>
      <c r="F20" s="12">
        <f t="shared" si="7"/>
        <v>682.22879999999998</v>
      </c>
      <c r="G20" s="12">
        <f t="shared" si="1"/>
        <v>648.11735999999996</v>
      </c>
      <c r="H20" s="12">
        <f t="shared" si="2"/>
        <v>614.00591999999995</v>
      </c>
      <c r="I20" s="12">
        <f t="shared" si="3"/>
        <v>545.78304000000003</v>
      </c>
      <c r="J20" s="12">
        <f t="shared" si="4"/>
        <v>477.56015999999994</v>
      </c>
      <c r="K20" s="12">
        <f t="shared" si="5"/>
        <v>429.80414400000001</v>
      </c>
      <c r="L20" s="12">
        <f t="shared" si="6"/>
        <v>375.22584000000001</v>
      </c>
      <c r="M20" s="13" t="s">
        <v>70</v>
      </c>
      <c r="N20" s="13" t="s">
        <v>131</v>
      </c>
      <c r="O20" s="13" t="s">
        <v>111</v>
      </c>
    </row>
    <row r="21" spans="1:15">
      <c r="A21" s="10"/>
      <c r="B21" s="35" t="s">
        <v>51</v>
      </c>
      <c r="C21" s="11">
        <v>2903334</v>
      </c>
      <c r="D21" s="11" t="s">
        <v>16</v>
      </c>
      <c r="E21" s="12">
        <v>9.76</v>
      </c>
      <c r="F21" s="12">
        <f t="shared" si="7"/>
        <v>506.73919999999998</v>
      </c>
      <c r="G21" s="12">
        <f t="shared" si="1"/>
        <v>481.40223999999995</v>
      </c>
      <c r="H21" s="12">
        <f t="shared" si="2"/>
        <v>456.06527999999997</v>
      </c>
      <c r="I21" s="12">
        <f t="shared" si="3"/>
        <v>405.39136000000002</v>
      </c>
      <c r="J21" s="12">
        <f t="shared" si="4"/>
        <v>354.71743999999995</v>
      </c>
      <c r="K21" s="12">
        <f t="shared" si="5"/>
        <v>319.24569600000001</v>
      </c>
      <c r="L21" s="12">
        <f t="shared" si="6"/>
        <v>278.70656000000002</v>
      </c>
      <c r="M21" s="13" t="s">
        <v>112</v>
      </c>
      <c r="N21" s="13" t="s">
        <v>132</v>
      </c>
      <c r="O21" s="13" t="s">
        <v>113</v>
      </c>
    </row>
    <row r="22" spans="1:15">
      <c r="A22" s="10"/>
      <c r="B22" s="36"/>
      <c r="C22" s="11">
        <v>2903333</v>
      </c>
      <c r="D22" s="11" t="s">
        <v>17</v>
      </c>
      <c r="E22" s="12">
        <v>10.56</v>
      </c>
      <c r="F22" s="12">
        <f t="shared" si="7"/>
        <v>548.27520000000004</v>
      </c>
      <c r="G22" s="12">
        <f t="shared" si="1"/>
        <v>520.86144000000002</v>
      </c>
      <c r="H22" s="12">
        <f t="shared" si="2"/>
        <v>493.44768000000005</v>
      </c>
      <c r="I22" s="12">
        <f t="shared" si="3"/>
        <v>438.62016000000006</v>
      </c>
      <c r="J22" s="12">
        <f t="shared" si="4"/>
        <v>383.79264000000001</v>
      </c>
      <c r="K22" s="12">
        <f t="shared" si="5"/>
        <v>345.41337600000003</v>
      </c>
      <c r="L22" s="12">
        <f t="shared" si="6"/>
        <v>301.55136000000005</v>
      </c>
      <c r="M22" s="13" t="s">
        <v>116</v>
      </c>
      <c r="N22" s="13" t="s">
        <v>133</v>
      </c>
      <c r="O22" s="13" t="s">
        <v>121</v>
      </c>
    </row>
    <row r="23" spans="1:15">
      <c r="A23" s="10"/>
      <c r="B23" s="16"/>
      <c r="C23" s="11">
        <v>2903332</v>
      </c>
      <c r="D23" s="11" t="s">
        <v>18</v>
      </c>
      <c r="E23" s="12">
        <v>11.7</v>
      </c>
      <c r="F23" s="12">
        <f t="shared" si="7"/>
        <v>607.46399999999994</v>
      </c>
      <c r="G23" s="12">
        <f t="shared" si="1"/>
        <v>577.09079999999994</v>
      </c>
      <c r="H23" s="12">
        <f t="shared" si="2"/>
        <v>546.71759999999995</v>
      </c>
      <c r="I23" s="12">
        <f t="shared" si="3"/>
        <v>485.97119999999995</v>
      </c>
      <c r="J23" s="12">
        <f t="shared" si="4"/>
        <v>425.22479999999996</v>
      </c>
      <c r="K23" s="12">
        <f t="shared" si="5"/>
        <v>382.70231999999999</v>
      </c>
      <c r="L23" s="12">
        <f t="shared" si="6"/>
        <v>334.10519999999997</v>
      </c>
      <c r="M23" s="13" t="s">
        <v>118</v>
      </c>
      <c r="N23" s="13" t="s">
        <v>134</v>
      </c>
      <c r="O23" s="13" t="s">
        <v>119</v>
      </c>
    </row>
    <row r="24" spans="1:15">
      <c r="A24" s="10"/>
      <c r="B24" s="17"/>
      <c r="C24" s="11">
        <v>2903331</v>
      </c>
      <c r="D24" s="11" t="s">
        <v>19</v>
      </c>
      <c r="E24" s="12">
        <v>12.87</v>
      </c>
      <c r="F24" s="12">
        <f t="shared" si="7"/>
        <v>668.21039999999994</v>
      </c>
      <c r="G24" s="12">
        <f t="shared" si="1"/>
        <v>634.79987999999992</v>
      </c>
      <c r="H24" s="12">
        <f t="shared" si="2"/>
        <v>601.38936000000001</v>
      </c>
      <c r="I24" s="12">
        <f t="shared" si="3"/>
        <v>534.56831999999997</v>
      </c>
      <c r="J24" s="12">
        <f t="shared" si="4"/>
        <v>467.74727999999993</v>
      </c>
      <c r="K24" s="12">
        <f t="shared" si="5"/>
        <v>420.97255199999995</v>
      </c>
      <c r="L24" s="12">
        <f t="shared" si="6"/>
        <v>367.51571999999999</v>
      </c>
      <c r="M24" s="13" t="s">
        <v>125</v>
      </c>
      <c r="N24" s="13" t="s">
        <v>135</v>
      </c>
      <c r="O24" s="13" t="s">
        <v>123</v>
      </c>
    </row>
    <row r="25" spans="1:15">
      <c r="A25" s="10"/>
      <c r="B25" s="35" t="s">
        <v>62</v>
      </c>
      <c r="C25" s="11">
        <v>2903330</v>
      </c>
      <c r="D25" s="11" t="s">
        <v>20</v>
      </c>
      <c r="E25" s="12">
        <v>10.31</v>
      </c>
      <c r="F25" s="12">
        <f t="shared" si="7"/>
        <v>535.29519999999991</v>
      </c>
      <c r="G25" s="12">
        <f t="shared" si="1"/>
        <v>508.53043999999989</v>
      </c>
      <c r="H25" s="12">
        <f t="shared" si="2"/>
        <v>481.76567999999992</v>
      </c>
      <c r="I25" s="12">
        <f t="shared" si="3"/>
        <v>428.23615999999993</v>
      </c>
      <c r="J25" s="12">
        <f t="shared" si="4"/>
        <v>374.70663999999994</v>
      </c>
      <c r="K25" s="12">
        <f t="shared" si="5"/>
        <v>337.23597599999994</v>
      </c>
      <c r="L25" s="12">
        <f t="shared" si="6"/>
        <v>294.41235999999998</v>
      </c>
      <c r="M25" s="13" t="s">
        <v>114</v>
      </c>
      <c r="N25" s="13" t="s">
        <v>136</v>
      </c>
      <c r="O25" s="13" t="s">
        <v>115</v>
      </c>
    </row>
    <row r="26" spans="1:15">
      <c r="A26" s="10"/>
      <c r="B26" s="36"/>
      <c r="C26" s="11">
        <v>2903329</v>
      </c>
      <c r="D26" s="11" t="s">
        <v>21</v>
      </c>
      <c r="E26" s="12">
        <v>11.05</v>
      </c>
      <c r="F26" s="12">
        <f t="shared" si="7"/>
        <v>573.71600000000001</v>
      </c>
      <c r="G26" s="12">
        <f t="shared" si="1"/>
        <v>545.03020000000004</v>
      </c>
      <c r="H26" s="12">
        <f t="shared" si="2"/>
        <v>516.34440000000006</v>
      </c>
      <c r="I26" s="12">
        <f t="shared" si="3"/>
        <v>458.97280000000001</v>
      </c>
      <c r="J26" s="12">
        <f t="shared" si="4"/>
        <v>401.60120000000001</v>
      </c>
      <c r="K26" s="12">
        <f t="shared" si="5"/>
        <v>361.44108</v>
      </c>
      <c r="L26" s="12">
        <f t="shared" si="6"/>
        <v>315.54380000000003</v>
      </c>
      <c r="M26" s="13" t="s">
        <v>126</v>
      </c>
      <c r="N26" s="13" t="s">
        <v>137</v>
      </c>
      <c r="O26" s="13" t="s">
        <v>117</v>
      </c>
    </row>
    <row r="27" spans="1:15">
      <c r="A27" s="10"/>
      <c r="B27" s="16"/>
      <c r="C27" s="11">
        <v>2903328</v>
      </c>
      <c r="D27" s="11" t="s">
        <v>22</v>
      </c>
      <c r="E27" s="12">
        <v>12.3</v>
      </c>
      <c r="F27" s="12">
        <f t="shared" si="7"/>
        <v>638.61599999999999</v>
      </c>
      <c r="G27" s="12">
        <f t="shared" si="1"/>
        <v>606.68520000000001</v>
      </c>
      <c r="H27" s="12">
        <f t="shared" si="2"/>
        <v>574.75440000000003</v>
      </c>
      <c r="I27" s="12">
        <f t="shared" si="3"/>
        <v>510.89280000000002</v>
      </c>
      <c r="J27" s="12">
        <f t="shared" si="4"/>
        <v>447.03119999999996</v>
      </c>
      <c r="K27" s="12">
        <f t="shared" si="5"/>
        <v>402.32808</v>
      </c>
      <c r="L27" s="12">
        <f t="shared" si="6"/>
        <v>351.23880000000003</v>
      </c>
      <c r="M27" s="13" t="s">
        <v>127</v>
      </c>
      <c r="N27" s="13" t="s">
        <v>138</v>
      </c>
      <c r="O27" s="13" t="s">
        <v>120</v>
      </c>
    </row>
    <row r="28" spans="1:15" ht="15.75" thickBot="1">
      <c r="A28" s="10"/>
      <c r="B28" s="18"/>
      <c r="C28" s="11">
        <v>2903327</v>
      </c>
      <c r="D28" s="11" t="s">
        <v>23</v>
      </c>
      <c r="E28" s="12">
        <v>13.41</v>
      </c>
      <c r="F28" s="12">
        <f t="shared" si="7"/>
        <v>696.24719999999991</v>
      </c>
      <c r="G28" s="12">
        <f t="shared" si="1"/>
        <v>661.43483999999989</v>
      </c>
      <c r="H28" s="12">
        <f t="shared" si="2"/>
        <v>626.62247999999988</v>
      </c>
      <c r="I28" s="12">
        <f t="shared" si="3"/>
        <v>556.99775999999997</v>
      </c>
      <c r="J28" s="12">
        <f t="shared" si="4"/>
        <v>487.37303999999989</v>
      </c>
      <c r="K28" s="12">
        <f t="shared" si="5"/>
        <v>438.63573599999995</v>
      </c>
      <c r="L28" s="12">
        <f t="shared" si="6"/>
        <v>382.93595999999997</v>
      </c>
      <c r="M28" s="13" t="s">
        <v>124</v>
      </c>
      <c r="N28" s="13" t="s">
        <v>139</v>
      </c>
      <c r="O28" s="13" t="s">
        <v>122</v>
      </c>
    </row>
    <row r="29" spans="1:15">
      <c r="A29" s="5" t="s">
        <v>63</v>
      </c>
      <c r="B29" s="6"/>
      <c r="C29" s="6"/>
      <c r="D29" s="6"/>
      <c r="E29" s="14"/>
      <c r="F29" s="14"/>
      <c r="G29" s="14"/>
      <c r="H29" s="14"/>
      <c r="I29" s="14"/>
      <c r="J29" s="14"/>
      <c r="K29" s="14"/>
      <c r="L29" s="14"/>
      <c r="M29" s="15" t="s">
        <v>68</v>
      </c>
      <c r="N29" s="9" t="s">
        <v>69</v>
      </c>
      <c r="O29" s="9" t="s">
        <v>69</v>
      </c>
    </row>
    <row r="30" spans="1:15">
      <c r="A30" s="10"/>
      <c r="B30" s="35" t="s">
        <v>51</v>
      </c>
      <c r="C30" s="11">
        <v>2903315</v>
      </c>
      <c r="D30" s="11" t="s">
        <v>24</v>
      </c>
      <c r="E30" s="12">
        <v>10.76</v>
      </c>
      <c r="F30" s="12">
        <f t="shared" ref="F30:F37" si="8">(E30*1.18)*44</f>
        <v>558.65919999999994</v>
      </c>
      <c r="G30" s="12">
        <f t="shared" si="1"/>
        <v>530.72623999999996</v>
      </c>
      <c r="H30" s="12">
        <f t="shared" si="2"/>
        <v>502.79327999999998</v>
      </c>
      <c r="I30" s="12">
        <f t="shared" si="3"/>
        <v>446.92735999999996</v>
      </c>
      <c r="J30" s="12">
        <f t="shared" si="4"/>
        <v>391.06143999999995</v>
      </c>
      <c r="K30" s="12">
        <f t="shared" si="5"/>
        <v>351.95529599999998</v>
      </c>
      <c r="L30" s="12">
        <f t="shared" si="6"/>
        <v>307.26256000000001</v>
      </c>
      <c r="M30" s="13" t="s">
        <v>70</v>
      </c>
      <c r="N30" s="13" t="s">
        <v>155</v>
      </c>
      <c r="O30" s="13" t="s">
        <v>147</v>
      </c>
    </row>
    <row r="31" spans="1:15">
      <c r="A31" s="10"/>
      <c r="B31" s="36"/>
      <c r="C31" s="11">
        <v>2903313</v>
      </c>
      <c r="D31" s="11" t="s">
        <v>25</v>
      </c>
      <c r="E31" s="12">
        <v>13.17</v>
      </c>
      <c r="F31" s="12">
        <f t="shared" si="8"/>
        <v>683.78639999999996</v>
      </c>
      <c r="G31" s="12">
        <f t="shared" si="1"/>
        <v>649.59707999999989</v>
      </c>
      <c r="H31" s="12">
        <f t="shared" si="2"/>
        <v>615.40775999999994</v>
      </c>
      <c r="I31" s="12">
        <f t="shared" si="3"/>
        <v>547.02912000000003</v>
      </c>
      <c r="J31" s="12">
        <f t="shared" si="4"/>
        <v>478.65047999999996</v>
      </c>
      <c r="K31" s="12">
        <f t="shared" si="5"/>
        <v>430.78543199999996</v>
      </c>
      <c r="L31" s="12">
        <f t="shared" si="6"/>
        <v>376.08251999999999</v>
      </c>
      <c r="M31" s="13" t="s">
        <v>70</v>
      </c>
      <c r="N31" s="13" t="s">
        <v>152</v>
      </c>
      <c r="O31" s="13" t="s">
        <v>143</v>
      </c>
    </row>
    <row r="32" spans="1:15">
      <c r="A32" s="10"/>
      <c r="B32" s="19"/>
      <c r="C32" s="11">
        <v>2903311</v>
      </c>
      <c r="D32" s="11" t="s">
        <v>26</v>
      </c>
      <c r="E32" s="12">
        <v>13.78</v>
      </c>
      <c r="F32" s="12">
        <f t="shared" si="8"/>
        <v>715.45759999999984</v>
      </c>
      <c r="G32" s="12">
        <f t="shared" si="1"/>
        <v>679.68471999999986</v>
      </c>
      <c r="H32" s="12">
        <f t="shared" si="2"/>
        <v>643.91183999999987</v>
      </c>
      <c r="I32" s="12">
        <f t="shared" si="3"/>
        <v>572.3660799999999</v>
      </c>
      <c r="J32" s="12">
        <f t="shared" si="4"/>
        <v>500.82031999999987</v>
      </c>
      <c r="K32" s="12">
        <f t="shared" si="5"/>
        <v>450.7382879999999</v>
      </c>
      <c r="L32" s="12">
        <f t="shared" si="6"/>
        <v>393.50167999999996</v>
      </c>
      <c r="M32" s="13" t="s">
        <v>70</v>
      </c>
      <c r="N32" s="13" t="s">
        <v>153</v>
      </c>
      <c r="O32" s="13" t="s">
        <v>144</v>
      </c>
    </row>
    <row r="33" spans="1:15">
      <c r="A33" s="10"/>
      <c r="B33" s="19"/>
      <c r="C33" s="11">
        <v>2903310</v>
      </c>
      <c r="D33" s="11" t="s">
        <v>27</v>
      </c>
      <c r="E33" s="12">
        <v>13.57</v>
      </c>
      <c r="F33" s="12">
        <f t="shared" si="8"/>
        <v>704.55439999999999</v>
      </c>
      <c r="G33" s="12">
        <f t="shared" si="1"/>
        <v>669.32668000000001</v>
      </c>
      <c r="H33" s="12">
        <f t="shared" si="2"/>
        <v>634.09896000000003</v>
      </c>
      <c r="I33" s="12">
        <f t="shared" si="3"/>
        <v>563.64351999999997</v>
      </c>
      <c r="J33" s="12">
        <f t="shared" si="4"/>
        <v>493.18807999999996</v>
      </c>
      <c r="K33" s="12">
        <f t="shared" si="5"/>
        <v>443.86927199999997</v>
      </c>
      <c r="L33" s="12">
        <f t="shared" si="6"/>
        <v>387.50492000000003</v>
      </c>
      <c r="M33" s="13" t="s">
        <v>70</v>
      </c>
      <c r="N33" s="13" t="s">
        <v>154</v>
      </c>
      <c r="O33" s="13" t="s">
        <v>145</v>
      </c>
    </row>
    <row r="34" spans="1:15">
      <c r="A34" s="10"/>
      <c r="B34" s="35" t="s">
        <v>52</v>
      </c>
      <c r="C34" s="11">
        <v>2903308</v>
      </c>
      <c r="D34" s="11" t="s">
        <v>28</v>
      </c>
      <c r="E34" s="12">
        <v>11.05</v>
      </c>
      <c r="F34" s="12">
        <f t="shared" si="8"/>
        <v>573.71600000000001</v>
      </c>
      <c r="G34" s="12">
        <f t="shared" si="1"/>
        <v>545.03020000000004</v>
      </c>
      <c r="H34" s="12">
        <f t="shared" si="2"/>
        <v>516.34440000000006</v>
      </c>
      <c r="I34" s="12">
        <f t="shared" si="3"/>
        <v>458.97280000000001</v>
      </c>
      <c r="J34" s="12">
        <f t="shared" si="4"/>
        <v>401.60120000000001</v>
      </c>
      <c r="K34" s="12">
        <f t="shared" si="5"/>
        <v>361.44108</v>
      </c>
      <c r="L34" s="12">
        <f t="shared" si="6"/>
        <v>315.54380000000003</v>
      </c>
      <c r="M34" s="13" t="s">
        <v>146</v>
      </c>
      <c r="N34" s="13" t="s">
        <v>156</v>
      </c>
      <c r="O34" s="13" t="s">
        <v>148</v>
      </c>
    </row>
    <row r="35" spans="1:15">
      <c r="A35" s="10"/>
      <c r="B35" s="36"/>
      <c r="C35" s="11">
        <v>2903306</v>
      </c>
      <c r="D35" s="11" t="s">
        <v>29</v>
      </c>
      <c r="E35" s="12">
        <v>13.49</v>
      </c>
      <c r="F35" s="12">
        <f t="shared" si="8"/>
        <v>700.40079999999989</v>
      </c>
      <c r="G35" s="12">
        <f t="shared" si="1"/>
        <v>665.3807599999999</v>
      </c>
      <c r="H35" s="12">
        <f t="shared" si="2"/>
        <v>630.3607199999999</v>
      </c>
      <c r="I35" s="12">
        <f t="shared" si="3"/>
        <v>560.32063999999991</v>
      </c>
      <c r="J35" s="12">
        <f t="shared" si="4"/>
        <v>490.28055999999987</v>
      </c>
      <c r="K35" s="12">
        <f t="shared" si="5"/>
        <v>441.25250399999993</v>
      </c>
      <c r="L35" s="12">
        <f t="shared" si="6"/>
        <v>385.22044</v>
      </c>
      <c r="M35" s="13" t="s">
        <v>140</v>
      </c>
      <c r="N35" s="13" t="s">
        <v>157</v>
      </c>
      <c r="O35" s="13" t="s">
        <v>149</v>
      </c>
    </row>
    <row r="36" spans="1:15">
      <c r="A36" s="10"/>
      <c r="B36" s="19"/>
      <c r="C36" s="11">
        <v>2903305</v>
      </c>
      <c r="D36" s="11" t="s">
        <v>30</v>
      </c>
      <c r="E36" s="12">
        <v>14.04</v>
      </c>
      <c r="F36" s="12">
        <f t="shared" si="8"/>
        <v>728.95679999999993</v>
      </c>
      <c r="G36" s="12">
        <f t="shared" si="1"/>
        <v>692.50895999999989</v>
      </c>
      <c r="H36" s="12">
        <f t="shared" si="2"/>
        <v>656.06111999999996</v>
      </c>
      <c r="I36" s="12">
        <f t="shared" si="3"/>
        <v>583.16543999999999</v>
      </c>
      <c r="J36" s="12">
        <f t="shared" si="4"/>
        <v>510.26975999999991</v>
      </c>
      <c r="K36" s="12">
        <f t="shared" si="5"/>
        <v>459.24278399999997</v>
      </c>
      <c r="L36" s="12">
        <f t="shared" si="6"/>
        <v>400.92624000000001</v>
      </c>
      <c r="M36" s="13" t="s">
        <v>141</v>
      </c>
      <c r="N36" s="13" t="s">
        <v>158</v>
      </c>
      <c r="O36" s="13" t="s">
        <v>150</v>
      </c>
    </row>
    <row r="37" spans="1:15" ht="15.75" thickBot="1">
      <c r="A37" s="10"/>
      <c r="B37" s="19"/>
      <c r="C37" s="11">
        <v>2903304</v>
      </c>
      <c r="D37" s="11" t="s">
        <v>31</v>
      </c>
      <c r="E37" s="12">
        <v>13.91</v>
      </c>
      <c r="F37" s="12">
        <f t="shared" si="8"/>
        <v>722.20719999999994</v>
      </c>
      <c r="G37" s="12">
        <f t="shared" si="1"/>
        <v>686.09683999999993</v>
      </c>
      <c r="H37" s="12">
        <f t="shared" si="2"/>
        <v>649.98647999999991</v>
      </c>
      <c r="I37" s="12">
        <f t="shared" si="3"/>
        <v>577.76576</v>
      </c>
      <c r="J37" s="12">
        <f t="shared" si="4"/>
        <v>505.54503999999991</v>
      </c>
      <c r="K37" s="12">
        <f t="shared" si="5"/>
        <v>454.99053599999996</v>
      </c>
      <c r="L37" s="12">
        <f t="shared" si="6"/>
        <v>397.21395999999999</v>
      </c>
      <c r="M37" s="13" t="s">
        <v>142</v>
      </c>
      <c r="N37" s="13" t="s">
        <v>159</v>
      </c>
      <c r="O37" s="13" t="s">
        <v>151</v>
      </c>
    </row>
    <row r="38" spans="1:15">
      <c r="A38" s="5" t="s">
        <v>64</v>
      </c>
      <c r="B38" s="6"/>
      <c r="C38" s="6"/>
      <c r="D38" s="6"/>
      <c r="E38" s="14"/>
      <c r="F38" s="14"/>
      <c r="G38" s="14"/>
      <c r="H38" s="14"/>
      <c r="I38" s="14"/>
      <c r="J38" s="14"/>
      <c r="K38" s="14"/>
      <c r="L38" s="14"/>
    </row>
    <row r="39" spans="1:15">
      <c r="A39" s="10"/>
      <c r="B39" s="35" t="s">
        <v>51</v>
      </c>
      <c r="C39" s="11">
        <v>2903297</v>
      </c>
      <c r="D39" s="11" t="s">
        <v>32</v>
      </c>
      <c r="E39" s="12">
        <v>15.23</v>
      </c>
      <c r="F39" s="12">
        <f t="shared" ref="F39:F44" si="9">(E39*1.18)*44</f>
        <v>790.74159999999995</v>
      </c>
      <c r="G39" s="12">
        <f>F39*0.95</f>
        <v>751.20451999999989</v>
      </c>
      <c r="H39" s="12">
        <f t="shared" si="2"/>
        <v>711.66743999999994</v>
      </c>
      <c r="I39" s="12">
        <f t="shared" si="3"/>
        <v>632.59328000000005</v>
      </c>
      <c r="J39" s="12">
        <f t="shared" si="4"/>
        <v>553.51911999999993</v>
      </c>
      <c r="K39" s="12">
        <f t="shared" si="5"/>
        <v>498.16720799999996</v>
      </c>
      <c r="L39" s="12">
        <f t="shared" si="6"/>
        <v>434.90788000000003</v>
      </c>
      <c r="M39" s="13" t="s">
        <v>70</v>
      </c>
      <c r="N39" s="20"/>
      <c r="O39" s="20"/>
    </row>
    <row r="40" spans="1:15">
      <c r="A40" s="10"/>
      <c r="B40" s="37"/>
      <c r="C40" s="11">
        <v>2903296</v>
      </c>
      <c r="D40" s="11" t="s">
        <v>33</v>
      </c>
      <c r="E40" s="12">
        <v>17.23</v>
      </c>
      <c r="F40" s="12">
        <f t="shared" si="9"/>
        <v>894.58159999999998</v>
      </c>
      <c r="G40" s="12">
        <f t="shared" ref="G40:G44" si="10">F40*0.95</f>
        <v>849.85251999999991</v>
      </c>
      <c r="H40" s="12">
        <f t="shared" si="2"/>
        <v>805.12343999999996</v>
      </c>
      <c r="I40" s="12">
        <f t="shared" si="3"/>
        <v>715.66528000000005</v>
      </c>
      <c r="J40" s="12">
        <f t="shared" si="4"/>
        <v>626.20711999999992</v>
      </c>
      <c r="K40" s="12">
        <f t="shared" si="5"/>
        <v>563.58640800000001</v>
      </c>
      <c r="L40" s="12">
        <f t="shared" si="6"/>
        <v>492.01988</v>
      </c>
      <c r="M40" s="13" t="s">
        <v>70</v>
      </c>
      <c r="N40" s="20"/>
      <c r="O40" s="20"/>
    </row>
    <row r="41" spans="1:15">
      <c r="A41" s="10"/>
      <c r="B41" s="19"/>
      <c r="C41" s="11">
        <v>2903295</v>
      </c>
      <c r="D41" s="11" t="s">
        <v>34</v>
      </c>
      <c r="E41" s="12">
        <v>18.13</v>
      </c>
      <c r="F41" s="12">
        <f t="shared" si="9"/>
        <v>941.30959999999982</v>
      </c>
      <c r="G41" s="12">
        <f t="shared" si="10"/>
        <v>894.24411999999984</v>
      </c>
      <c r="H41" s="12">
        <f t="shared" si="2"/>
        <v>847.17863999999986</v>
      </c>
      <c r="I41" s="12">
        <f t="shared" si="3"/>
        <v>753.0476799999999</v>
      </c>
      <c r="J41" s="12">
        <f t="shared" si="4"/>
        <v>658.91671999999983</v>
      </c>
      <c r="K41" s="12">
        <f t="shared" si="5"/>
        <v>593.02504799999986</v>
      </c>
      <c r="L41" s="12">
        <f t="shared" si="6"/>
        <v>517.72027999999989</v>
      </c>
      <c r="M41" s="13" t="s">
        <v>70</v>
      </c>
      <c r="N41" s="20"/>
      <c r="O41" s="20"/>
    </row>
    <row r="42" spans="1:15">
      <c r="A42" s="10"/>
      <c r="B42" s="35" t="s">
        <v>53</v>
      </c>
      <c r="C42" s="11">
        <v>2903294</v>
      </c>
      <c r="D42" s="11" t="s">
        <v>35</v>
      </c>
      <c r="E42" s="12">
        <v>16.55</v>
      </c>
      <c r="F42" s="12">
        <f t="shared" si="9"/>
        <v>859.27599999999995</v>
      </c>
      <c r="G42" s="12">
        <f t="shared" si="10"/>
        <v>816.31219999999996</v>
      </c>
      <c r="H42" s="12">
        <f t="shared" si="2"/>
        <v>773.34839999999997</v>
      </c>
      <c r="I42" s="12">
        <f t="shared" si="3"/>
        <v>687.42079999999999</v>
      </c>
      <c r="J42" s="12">
        <f t="shared" si="4"/>
        <v>601.49319999999989</v>
      </c>
      <c r="K42" s="12">
        <f t="shared" si="5"/>
        <v>541.34388000000001</v>
      </c>
      <c r="L42" s="12">
        <f t="shared" si="6"/>
        <v>472.60180000000003</v>
      </c>
      <c r="M42" s="13" t="s">
        <v>70</v>
      </c>
      <c r="N42" s="20"/>
      <c r="O42" s="20"/>
    </row>
    <row r="43" spans="1:15">
      <c r="A43" s="10"/>
      <c r="B43" s="37"/>
      <c r="C43" s="11">
        <v>2903293</v>
      </c>
      <c r="D43" s="11" t="s">
        <v>36</v>
      </c>
      <c r="E43" s="12">
        <v>18.600000000000001</v>
      </c>
      <c r="F43" s="12">
        <f t="shared" si="9"/>
        <v>965.71199999999999</v>
      </c>
      <c r="G43" s="12">
        <f t="shared" si="10"/>
        <v>917.42639999999994</v>
      </c>
      <c r="H43" s="12">
        <f t="shared" si="2"/>
        <v>869.14080000000001</v>
      </c>
      <c r="I43" s="12">
        <f t="shared" si="3"/>
        <v>772.56960000000004</v>
      </c>
      <c r="J43" s="12">
        <f t="shared" si="4"/>
        <v>675.99839999999995</v>
      </c>
      <c r="K43" s="12">
        <f t="shared" si="5"/>
        <v>608.39855999999997</v>
      </c>
      <c r="L43" s="12">
        <f t="shared" si="6"/>
        <v>531.14160000000004</v>
      </c>
      <c r="M43" s="13" t="s">
        <v>70</v>
      </c>
      <c r="N43" s="20"/>
      <c r="O43" s="20"/>
    </row>
    <row r="44" spans="1:15">
      <c r="A44" s="10"/>
      <c r="B44" s="19"/>
      <c r="C44" s="21">
        <v>2903292</v>
      </c>
      <c r="D44" s="21" t="s">
        <v>37</v>
      </c>
      <c r="E44" s="12">
        <v>19.510000000000002</v>
      </c>
      <c r="F44" s="12">
        <f t="shared" si="9"/>
        <v>1012.9592</v>
      </c>
      <c r="G44" s="12">
        <f t="shared" si="10"/>
        <v>962.31124</v>
      </c>
      <c r="H44" s="12">
        <f t="shared" si="2"/>
        <v>911.66327999999999</v>
      </c>
      <c r="I44" s="12">
        <f t="shared" si="3"/>
        <v>810.36736000000008</v>
      </c>
      <c r="J44" s="12">
        <f t="shared" si="4"/>
        <v>709.07143999999994</v>
      </c>
      <c r="K44" s="12">
        <f t="shared" si="5"/>
        <v>638.16429600000004</v>
      </c>
      <c r="L44" s="12">
        <f t="shared" si="6"/>
        <v>557.12756000000002</v>
      </c>
      <c r="M44" s="13" t="s">
        <v>70</v>
      </c>
      <c r="N44" s="20"/>
      <c r="O44" s="20"/>
    </row>
    <row r="45" spans="1:15">
      <c r="A45" s="22"/>
      <c r="B45" s="23"/>
      <c r="C45" s="24"/>
      <c r="D45" s="24"/>
      <c r="E45" s="12"/>
      <c r="F45" s="12"/>
      <c r="G45" s="12"/>
      <c r="H45" s="12"/>
      <c r="I45" s="12"/>
      <c r="J45" s="12"/>
      <c r="K45" s="12"/>
      <c r="L45" s="12"/>
      <c r="M45" s="13" t="s">
        <v>70</v>
      </c>
      <c r="N45" s="20"/>
      <c r="O45" s="20"/>
    </row>
    <row r="46" spans="1:15" ht="15.75" thickBot="1">
      <c r="A46" s="22"/>
      <c r="B46" s="25"/>
      <c r="C46" s="26"/>
      <c r="D46" s="26"/>
      <c r="E46" s="12"/>
      <c r="F46" s="12"/>
      <c r="G46" s="12"/>
      <c r="H46" s="12"/>
      <c r="I46" s="12"/>
      <c r="J46" s="12"/>
      <c r="K46" s="12"/>
      <c r="L46" s="12"/>
      <c r="M46" s="13" t="s">
        <v>70</v>
      </c>
      <c r="N46" s="20"/>
      <c r="O46" s="20"/>
    </row>
    <row r="47" spans="1:15">
      <c r="A47" s="5" t="s">
        <v>65</v>
      </c>
      <c r="B47" s="6"/>
      <c r="C47" s="6"/>
      <c r="D47" s="6"/>
      <c r="E47" s="14"/>
      <c r="F47" s="14"/>
      <c r="G47" s="14"/>
      <c r="H47" s="14"/>
      <c r="I47" s="14"/>
      <c r="J47" s="14"/>
      <c r="K47" s="14"/>
      <c r="L47" s="14"/>
      <c r="N47" s="20"/>
      <c r="O47" s="20"/>
    </row>
    <row r="48" spans="1:15">
      <c r="A48" s="27"/>
      <c r="B48" s="35" t="s">
        <v>51</v>
      </c>
      <c r="C48" s="11">
        <v>2903281</v>
      </c>
      <c r="D48" s="11" t="s">
        <v>38</v>
      </c>
      <c r="E48" s="12">
        <v>21.8</v>
      </c>
      <c r="F48" s="12">
        <f t="shared" ref="F48:F56" si="11">(E48*1.18)*44</f>
        <v>1131.856</v>
      </c>
      <c r="G48" s="12">
        <f t="shared" ref="G48:G56" si="12">F48*0.95</f>
        <v>1075.2631999999999</v>
      </c>
      <c r="H48" s="12">
        <f t="shared" si="2"/>
        <v>1018.6704</v>
      </c>
      <c r="I48" s="12">
        <f t="shared" ref="I48:I56" si="13">F48*0.8</f>
        <v>905.48480000000006</v>
      </c>
      <c r="J48" s="12">
        <f t="shared" ref="J48:J56" si="14">F48*0.7</f>
        <v>792.29919999999993</v>
      </c>
      <c r="K48" s="12">
        <f t="shared" ref="K48:K56" si="15">F48*0.63</f>
        <v>713.06928000000005</v>
      </c>
      <c r="L48" s="12">
        <f t="shared" ref="L48:L56" si="16">F48*0.55</f>
        <v>622.52080000000001</v>
      </c>
      <c r="M48" s="13" t="s">
        <v>70</v>
      </c>
      <c r="N48" s="20"/>
      <c r="O48" s="20"/>
    </row>
    <row r="49" spans="1:15">
      <c r="A49" s="10"/>
      <c r="B49" s="36"/>
      <c r="C49" s="11">
        <v>2903280</v>
      </c>
      <c r="D49" s="11" t="s">
        <v>39</v>
      </c>
      <c r="E49" s="12">
        <v>22.67</v>
      </c>
      <c r="F49" s="12">
        <f t="shared" si="11"/>
        <v>1177.0264000000002</v>
      </c>
      <c r="G49" s="12">
        <f t="shared" si="12"/>
        <v>1118.1750800000002</v>
      </c>
      <c r="H49" s="12">
        <f t="shared" si="2"/>
        <v>1059.3237600000002</v>
      </c>
      <c r="I49" s="12">
        <f t="shared" si="13"/>
        <v>941.62112000000025</v>
      </c>
      <c r="J49" s="12">
        <f t="shared" si="14"/>
        <v>823.91848000000005</v>
      </c>
      <c r="K49" s="12">
        <f t="shared" si="15"/>
        <v>741.52663200000018</v>
      </c>
      <c r="L49" s="12">
        <f t="shared" si="16"/>
        <v>647.3645200000002</v>
      </c>
      <c r="M49" s="13" t="s">
        <v>70</v>
      </c>
      <c r="N49" s="20"/>
      <c r="O49" s="20"/>
    </row>
    <row r="50" spans="1:15">
      <c r="A50" s="10"/>
      <c r="B50" s="19"/>
      <c r="C50" s="11">
        <v>2903279</v>
      </c>
      <c r="D50" s="11" t="s">
        <v>40</v>
      </c>
      <c r="E50" s="12">
        <v>23.54</v>
      </c>
      <c r="F50" s="12">
        <f t="shared" si="11"/>
        <v>1222.1967999999999</v>
      </c>
      <c r="G50" s="12">
        <f t="shared" si="12"/>
        <v>1161.0869599999999</v>
      </c>
      <c r="H50" s="12">
        <f t="shared" si="2"/>
        <v>1099.97712</v>
      </c>
      <c r="I50" s="12">
        <f t="shared" si="13"/>
        <v>977.75743999999997</v>
      </c>
      <c r="J50" s="12">
        <f t="shared" si="14"/>
        <v>855.53775999999993</v>
      </c>
      <c r="K50" s="12">
        <f t="shared" si="15"/>
        <v>769.98398399999996</v>
      </c>
      <c r="L50" s="12">
        <f t="shared" si="16"/>
        <v>672.20824000000005</v>
      </c>
      <c r="M50" s="13" t="s">
        <v>70</v>
      </c>
      <c r="N50" s="20"/>
      <c r="O50" s="20"/>
    </row>
    <row r="51" spans="1:15">
      <c r="A51" s="10"/>
      <c r="B51" s="35" t="s">
        <v>53</v>
      </c>
      <c r="C51" s="11">
        <v>2903278</v>
      </c>
      <c r="D51" s="11" t="s">
        <v>41</v>
      </c>
      <c r="E51" s="12">
        <v>22.67</v>
      </c>
      <c r="F51" s="12">
        <f t="shared" si="11"/>
        <v>1177.0264000000002</v>
      </c>
      <c r="G51" s="12">
        <f t="shared" si="12"/>
        <v>1118.1750800000002</v>
      </c>
      <c r="H51" s="12">
        <f t="shared" si="2"/>
        <v>1059.3237600000002</v>
      </c>
      <c r="I51" s="12">
        <f t="shared" si="13"/>
        <v>941.62112000000025</v>
      </c>
      <c r="J51" s="12">
        <f t="shared" si="14"/>
        <v>823.91848000000005</v>
      </c>
      <c r="K51" s="12">
        <f t="shared" si="15"/>
        <v>741.52663200000018</v>
      </c>
      <c r="L51" s="12">
        <f t="shared" si="16"/>
        <v>647.3645200000002</v>
      </c>
      <c r="M51" s="13" t="s">
        <v>70</v>
      </c>
      <c r="N51" s="20"/>
      <c r="O51" s="20"/>
    </row>
    <row r="52" spans="1:15">
      <c r="A52" s="10"/>
      <c r="B52" s="36"/>
      <c r="C52" s="11">
        <v>2903277</v>
      </c>
      <c r="D52" s="11" t="s">
        <v>42</v>
      </c>
      <c r="E52" s="12">
        <v>23.54</v>
      </c>
      <c r="F52" s="12">
        <f t="shared" si="11"/>
        <v>1222.1967999999999</v>
      </c>
      <c r="G52" s="12">
        <f t="shared" si="12"/>
        <v>1161.0869599999999</v>
      </c>
      <c r="H52" s="12">
        <f t="shared" si="2"/>
        <v>1099.97712</v>
      </c>
      <c r="I52" s="12">
        <f t="shared" si="13"/>
        <v>977.75743999999997</v>
      </c>
      <c r="J52" s="12">
        <f t="shared" si="14"/>
        <v>855.53775999999993</v>
      </c>
      <c r="K52" s="12">
        <f t="shared" si="15"/>
        <v>769.98398399999996</v>
      </c>
      <c r="L52" s="12">
        <f t="shared" si="16"/>
        <v>672.20824000000005</v>
      </c>
      <c r="M52" s="13" t="s">
        <v>70</v>
      </c>
      <c r="N52" s="20"/>
      <c r="O52" s="20"/>
    </row>
    <row r="53" spans="1:15">
      <c r="A53" s="10"/>
      <c r="B53" s="17"/>
      <c r="C53" s="11">
        <v>2903276</v>
      </c>
      <c r="D53" s="11" t="s">
        <v>43</v>
      </c>
      <c r="E53" s="12">
        <v>24.44</v>
      </c>
      <c r="F53" s="12">
        <f t="shared" si="11"/>
        <v>1268.9248</v>
      </c>
      <c r="G53" s="12">
        <f t="shared" si="12"/>
        <v>1205.47856</v>
      </c>
      <c r="H53" s="12">
        <f t="shared" si="2"/>
        <v>1142.03232</v>
      </c>
      <c r="I53" s="12">
        <f t="shared" si="13"/>
        <v>1015.13984</v>
      </c>
      <c r="J53" s="12">
        <f t="shared" si="14"/>
        <v>888.24735999999996</v>
      </c>
      <c r="K53" s="12">
        <f t="shared" si="15"/>
        <v>799.42262400000004</v>
      </c>
      <c r="L53" s="12">
        <f t="shared" si="16"/>
        <v>697.9086400000001</v>
      </c>
      <c r="M53" s="13" t="s">
        <v>70</v>
      </c>
      <c r="N53" s="20"/>
      <c r="O53" s="20"/>
    </row>
    <row r="54" spans="1:15">
      <c r="A54" s="10"/>
      <c r="B54" s="35" t="s">
        <v>54</v>
      </c>
      <c r="C54" s="11">
        <v>2903275</v>
      </c>
      <c r="D54" s="11" t="s">
        <v>44</v>
      </c>
      <c r="E54" s="12">
        <v>21.8</v>
      </c>
      <c r="F54" s="12">
        <f t="shared" si="11"/>
        <v>1131.856</v>
      </c>
      <c r="G54" s="12">
        <f t="shared" si="12"/>
        <v>1075.2631999999999</v>
      </c>
      <c r="H54" s="12">
        <f t="shared" si="2"/>
        <v>1018.6704</v>
      </c>
      <c r="I54" s="12">
        <f t="shared" si="13"/>
        <v>905.48480000000006</v>
      </c>
      <c r="J54" s="12">
        <f t="shared" si="14"/>
        <v>792.29919999999993</v>
      </c>
      <c r="K54" s="12">
        <f t="shared" si="15"/>
        <v>713.06928000000005</v>
      </c>
      <c r="L54" s="12">
        <f t="shared" si="16"/>
        <v>622.52080000000001</v>
      </c>
      <c r="M54" s="13" t="s">
        <v>70</v>
      </c>
      <c r="N54" s="20"/>
      <c r="O54" s="20"/>
    </row>
    <row r="55" spans="1:15">
      <c r="A55" s="10"/>
      <c r="B55" s="36"/>
      <c r="C55" s="11">
        <v>2903274</v>
      </c>
      <c r="D55" s="11" t="s">
        <v>45</v>
      </c>
      <c r="E55" s="12">
        <v>22.67</v>
      </c>
      <c r="F55" s="12">
        <f t="shared" si="11"/>
        <v>1177.0264000000002</v>
      </c>
      <c r="G55" s="12">
        <f t="shared" si="12"/>
        <v>1118.1750800000002</v>
      </c>
      <c r="H55" s="12">
        <f t="shared" si="2"/>
        <v>1059.3237600000002</v>
      </c>
      <c r="I55" s="12">
        <f t="shared" si="13"/>
        <v>941.62112000000025</v>
      </c>
      <c r="J55" s="12">
        <f t="shared" si="14"/>
        <v>823.91848000000005</v>
      </c>
      <c r="K55" s="12">
        <f t="shared" si="15"/>
        <v>741.52663200000018</v>
      </c>
      <c r="L55" s="12">
        <f t="shared" si="16"/>
        <v>647.3645200000002</v>
      </c>
      <c r="M55" s="13" t="s">
        <v>70</v>
      </c>
      <c r="N55" s="20"/>
      <c r="O55" s="20"/>
    </row>
    <row r="56" spans="1:15" ht="15.75" thickBot="1">
      <c r="A56" s="28"/>
      <c r="B56" s="18"/>
      <c r="C56" s="29">
        <v>2903273</v>
      </c>
      <c r="D56" s="29" t="s">
        <v>46</v>
      </c>
      <c r="E56" s="12">
        <v>23.54</v>
      </c>
      <c r="F56" s="12">
        <f t="shared" si="11"/>
        <v>1222.1967999999999</v>
      </c>
      <c r="G56" s="12">
        <f t="shared" si="12"/>
        <v>1161.0869599999999</v>
      </c>
      <c r="H56" s="12">
        <f t="shared" si="2"/>
        <v>1099.97712</v>
      </c>
      <c r="I56" s="12">
        <f t="shared" si="13"/>
        <v>977.75743999999997</v>
      </c>
      <c r="J56" s="12">
        <f t="shared" si="14"/>
        <v>855.53775999999993</v>
      </c>
      <c r="K56" s="12">
        <f t="shared" si="15"/>
        <v>769.98398399999996</v>
      </c>
      <c r="L56" s="12">
        <f t="shared" si="16"/>
        <v>672.20824000000005</v>
      </c>
      <c r="M56" s="13" t="s">
        <v>70</v>
      </c>
      <c r="N56" s="20"/>
      <c r="O56" s="20"/>
    </row>
    <row r="57" spans="1:15">
      <c r="A57" s="30"/>
      <c r="B57" s="30"/>
      <c r="C57" s="31"/>
      <c r="D57" s="31"/>
    </row>
  </sheetData>
  <sheetProtection password="C836" sheet="1" objects="1" scenarios="1" formatCells="0" formatColumns="0" formatRows="0" insertColumns="0" insertRows="0" insertHyperlinks="0" deleteColumns="0" deleteRows="0" sort="0" autoFilter="0" pivotTables="0"/>
  <mergeCells count="16">
    <mergeCell ref="M1:N1"/>
    <mergeCell ref="B48:B49"/>
    <mergeCell ref="B51:B52"/>
    <mergeCell ref="B54:B55"/>
    <mergeCell ref="B42:B43"/>
    <mergeCell ref="B4:B5"/>
    <mergeCell ref="B6:B7"/>
    <mergeCell ref="B8:B9"/>
    <mergeCell ref="B10:B11"/>
    <mergeCell ref="B13:B14"/>
    <mergeCell ref="B17:B18"/>
    <mergeCell ref="B21:B22"/>
    <mergeCell ref="B25:B26"/>
    <mergeCell ref="B30:B31"/>
    <mergeCell ref="B34:B35"/>
    <mergeCell ref="B39:B40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RIF PT &amp; Relays</vt:lpstr>
    </vt:vector>
  </TitlesOfParts>
  <Company>Phoenix Contact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pywm13 Wächter, Michael</dc:creator>
  <cp:lastModifiedBy>Pigarev</cp:lastModifiedBy>
  <cp:lastPrinted>2012-10-24T08:21:44Z</cp:lastPrinted>
  <dcterms:created xsi:type="dcterms:W3CDTF">2012-10-24T08:05:38Z</dcterms:created>
  <dcterms:modified xsi:type="dcterms:W3CDTF">2013-08-13T11:25:03Z</dcterms:modified>
</cp:coreProperties>
</file>